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170" windowHeight="11760" firstSheet="1" activeTab="1"/>
  </bookViews>
  <sheets>
    <sheet name="合計特殊出生率" sheetId="1" state="hidden" r:id="rId1"/>
    <sheet name="グラフ作成" sheetId="2" r:id="rId2"/>
    <sheet name="データ表" sheetId="3" r:id="rId3"/>
  </sheets>
  <definedNames/>
  <calcPr fullCalcOnLoad="1"/>
</workbook>
</file>

<file path=xl/sharedStrings.xml><?xml version="1.0" encoding="utf-8"?>
<sst xmlns="http://schemas.openxmlformats.org/spreadsheetml/2006/main" count="503" uniqueCount="255">
  <si>
    <t>Country code</t>
  </si>
  <si>
    <t>More developed regions</t>
  </si>
  <si>
    <t>Less developed regions</t>
  </si>
  <si>
    <t>Sub-Saharan Africa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</si>
  <si>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</si>
  <si>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</si>
  <si>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</si>
  <si>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</si>
  <si>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</si>
  <si>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</si>
  <si>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</si>
  <si>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</si>
  <si>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</si>
  <si>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</si>
  <si>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</si>
  <si>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</si>
  <si>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</si>
  <si>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</si>
  <si>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Somalia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</si>
  <si>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</si>
  <si>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</si>
  <si>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</si>
  <si>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</si>
  <si>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</si>
  <si>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</si>
  <si>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</si>
  <si>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</si>
  <si>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</si>
  <si>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</si>
  <si>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</si>
  <si>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</si>
  <si>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</si>
  <si>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Sao Tome and Principe</t>
  </si>
  <si>
    <t>Northern Africa</t>
  </si>
  <si>
    <t>Algeria</t>
  </si>
  <si>
    <t>Egypt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</si>
  <si>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</si>
  <si>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</si>
  <si>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</si>
  <si>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</si>
  <si>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</si>
  <si>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</si>
  <si>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</si>
  <si>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</si>
  <si>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</si>
  <si>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</si>
  <si>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</si>
  <si>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</si>
  <si>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</si>
  <si>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</si>
  <si>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</si>
  <si>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</si>
  <si>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</si>
  <si>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</si>
  <si>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</si>
  <si>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</si>
  <si>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</si>
  <si>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</si>
  <si>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</si>
  <si>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</si>
  <si>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</si>
  <si>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</si>
  <si>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Eastern Asia</t>
  </si>
  <si>
    <t>China</t>
  </si>
  <si>
    <t>China, Hong Kong SAR</t>
  </si>
  <si>
    <t>China, Macao SAR</t>
  </si>
  <si>
    <t>Dem. People's Republic of Korea</t>
  </si>
  <si>
    <t>Japan</t>
  </si>
  <si>
    <t>Mongolia</t>
  </si>
  <si>
    <t>Republic of Korea</t>
  </si>
  <si>
    <t>Other non-specified areas</t>
  </si>
  <si>
    <t>South-Central Asia</t>
  </si>
  <si>
    <t>Central Asia</t>
  </si>
  <si>
    <t>Kazakhstan</t>
  </si>
  <si>
    <t>Kyrgyzstan</t>
  </si>
  <si>
    <t>Tajikistan</t>
  </si>
  <si>
    <t>Turkmenistan</t>
  </si>
  <si>
    <t>Uzbekistan</t>
  </si>
  <si>
    <t>Southern Asia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</si>
  <si>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</si>
  <si>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</si>
  <si>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</si>
  <si>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</si>
  <si>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</si>
  <si>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</si>
  <si>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</si>
  <si>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</si>
  <si>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Sri Lanka</t>
  </si>
  <si>
    <t>South-Eastern Asia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</si>
  <si>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</si>
  <si>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</si>
  <si>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</si>
  <si>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</si>
  <si>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</si>
  <si>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</si>
  <si>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</si>
  <si>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</si>
  <si>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</si>
  <si>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</si>
  <si>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</si>
  <si>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</si>
  <si>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</si>
  <si>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</si>
  <si>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</si>
  <si>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</si>
  <si>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</si>
  <si>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</si>
  <si>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</si>
  <si>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</si>
  <si>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</si>
  <si>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</si>
  <si>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</si>
  <si>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</si>
  <si>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</si>
  <si>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</si>
  <si>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</si>
  <si>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</si>
  <si>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</si>
  <si>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</si>
  <si>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</si>
  <si>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</si>
  <si>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</si>
  <si>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</si>
  <si>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</si>
  <si>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</si>
  <si>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</si>
  <si>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</si>
  <si>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</si>
  <si>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</si>
  <si>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</si>
  <si>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</si>
  <si>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</si>
  <si>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</si>
  <si>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</si>
  <si>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</si>
  <si>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</si>
  <si>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</si>
  <si>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</si>
  <si>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</si>
  <si>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</si>
  <si>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</si>
  <si>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Southern Europe</t>
  </si>
  <si>
    <t>Albania</t>
  </si>
  <si>
    <t>Bosnia and Herzegovina</t>
  </si>
  <si>
    <t>Croatia</t>
  </si>
  <si>
    <t>Greece</t>
  </si>
  <si>
    <t>Italy</t>
  </si>
  <si>
    <t>Malta</t>
  </si>
  <si>
    <t>Montenegro</t>
  </si>
  <si>
    <t>Portugal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</si>
  <si>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</si>
  <si>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</si>
  <si>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</si>
  <si>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</si>
  <si>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</si>
  <si>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</si>
  <si>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</si>
  <si>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</si>
  <si>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</si>
  <si>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Luxembourg</t>
  </si>
  <si>
    <t>Netherlands</t>
  </si>
  <si>
    <t>Switzerland</t>
  </si>
  <si>
    <t>Caribbean</t>
  </si>
  <si>
    <t>Aruba</t>
  </si>
  <si>
    <t>Bahamas</t>
  </si>
  <si>
    <t>Barbados</t>
  </si>
  <si>
    <t>Cuba</t>
  </si>
  <si>
    <t>Dominican Republic</t>
  </si>
  <si>
    <t>Grenada</t>
  </si>
  <si>
    <t>Guadeloupe</t>
  </si>
  <si>
    <t>Haiti</t>
  </si>
  <si>
    <t>Jamaica</t>
  </si>
  <si>
    <t>Martinique</t>
  </si>
  <si>
    <t>Puerto Rico</t>
  </si>
  <si>
    <t>Saint Lucia</t>
  </si>
  <si>
    <t>Saint Vincent and the Grenadines</t>
  </si>
  <si>
    <t>Trinidad and Tobago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</si>
  <si>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</si>
  <si>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</si>
  <si>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</si>
  <si>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</si>
  <si>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</si>
  <si>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</si>
  <si>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</si>
  <si>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</si>
  <si>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</si>
  <si>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</si>
  <si>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</si>
  <si>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</si>
  <si>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 (Plurinational State of)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</si>
  <si>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</si>
  <si>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</si>
  <si>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</si>
  <si>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</si>
  <si>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</si>
  <si>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</si>
  <si>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</si>
  <si>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</si>
  <si>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</si>
  <si>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</si>
  <si>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</si>
  <si>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Canada</t>
  </si>
  <si>
    <t>United States of America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</si>
  <si>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</si>
  <si>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</si>
  <si>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</si>
  <si>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</si>
  <si>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</si>
  <si>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</si>
  <si>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</si>
  <si>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</si>
  <si>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</si>
  <si>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</si>
  <si>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</si>
  <si>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Micronesia (Fed. States of)</t>
  </si>
  <si>
    <t>Polynesia</t>
  </si>
  <si>
    <t>French Polynesia</t>
  </si>
  <si>
    <t>Samoa</t>
  </si>
  <si>
    <t>Tonga</t>
  </si>
  <si>
    <t>WORLD</t>
  </si>
  <si>
    <t>AFRICA</t>
  </si>
  <si>
    <t>ASIA</t>
  </si>
  <si>
    <t>EUROPE</t>
  </si>
  <si>
    <t>LATIN AMERICA AND THE CARIBBEAN</t>
  </si>
  <si>
    <t>NORTHERN AMERICA</t>
  </si>
  <si>
    <t>OCEANIA</t>
  </si>
  <si>
    <t>国,地域</t>
  </si>
  <si>
    <t>番号</t>
  </si>
  <si>
    <t>番号</t>
  </si>
  <si>
    <t>国,地域</t>
  </si>
  <si>
    <t>Antigua and Barbuda</t>
  </si>
  <si>
    <t>Cabo Verde</t>
  </si>
  <si>
    <t>State of Palestine</t>
  </si>
  <si>
    <t>Kiribati</t>
  </si>
  <si>
    <t>Libya</t>
  </si>
  <si>
    <t>Curaçao</t>
  </si>
  <si>
    <t>Seychelles</t>
  </si>
  <si>
    <t>South Sudan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</si>
  <si>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</si>
  <si>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</si>
  <si>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</si>
  <si>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</si>
  <si>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</si>
  <si>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</si>
  <si>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</si>
  <si>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</si>
  <si>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</si>
  <si>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</si>
  <si>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</si>
  <si>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</si>
  <si>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</si>
  <si>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グラフ非表示</t>
  </si>
  <si>
    <t>グラフ表示なし</t>
  </si>
  <si>
    <t>人口置換水準</t>
  </si>
  <si>
    <t>下のリストを参考に国名番号を入力してください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</si>
</sst>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;\-#\ ###\ ###\ ##0;0"/>
    <numFmt numFmtId="185" formatCode="#,##0_ ;[Red]\-#,##0\ "/>
    <numFmt numFmtId="186" formatCode="#,##0.0;[Red]#,##0.0"/>
    <numFmt numFmtId="187" formatCode="#,##0.0;&quot;△ &quot;#,##0.0"/>
    <numFmt numFmtId="188" formatCode="0.0;&quot;△ &quot;0.0"/>
    <numFmt numFmtId="189" formatCode="#,##0;[Red]#,##0"/>
    <numFmt numFmtId="190" formatCode="#,##0.00;[Red]#,##0.00"/>
    <numFmt numFmtId="191" formatCode="0.0_ "/>
    <numFmt numFmtId="192" formatCode="#,##0.00_ ;[Red]\-#,##0.00\ "/>
    <numFmt numFmtId="193" formatCode="[&lt;=999]000;[&lt;=99999]000\-00;000\-0000"/>
    <numFmt numFmtId="194" formatCode="0;\-0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);[Red]\(0.0\)"/>
    <numFmt numFmtId="200" formatCode="#,##0_);[Red]\(#,##0\)"/>
    <numFmt numFmtId="201" formatCode="0.00_ "/>
    <numFmt numFmtId="202" formatCode="0.00_);[Red]\(0.00\)"/>
    <numFmt numFmtId="203" formatCode="0_ "/>
  </numFmts>
  <fonts count="66"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8"/>
      <color indexed="3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ＭＳ Ｐゴシック"/>
      <family val="3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8"/>
      <name val="HGPｺﾞｼｯｸE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Arial"/>
      <family val="2"/>
    </font>
    <font>
      <b/>
      <sz val="12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sz val="8"/>
      <color indexed="9"/>
      <name val="Calibri"/>
      <family val="2"/>
    </font>
    <font>
      <b/>
      <sz val="18"/>
      <color indexed="56"/>
      <name val="Cambria"/>
      <family val="1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sz val="8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b/>
      <sz val="12"/>
      <color indexed="10"/>
      <name val="ＭＳ Ｐゴシック"/>
      <family val="3"/>
    </font>
    <font>
      <sz val="11"/>
      <color indexed="10"/>
      <name val="Arial"/>
      <family val="2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b/>
      <sz val="18"/>
      <color indexed="63"/>
      <name val="ＭＳ Ｐゴシック"/>
      <family val="3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8"/>
      <color theme="3"/>
      <name val="Cambria"/>
      <family val="1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sz val="8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8"/>
      <color rgb="FF3F3F76"/>
      <name val="Calibri"/>
      <family val="2"/>
    </font>
    <font>
      <sz val="8"/>
      <color rgb="FF006100"/>
      <name val="Calibri"/>
      <family val="2"/>
    </font>
    <font>
      <b/>
      <sz val="12"/>
      <color rgb="FFFF0000"/>
      <name val="ＭＳ Ｐゴシック"/>
      <family val="3"/>
    </font>
    <font>
      <sz val="11"/>
      <color rgb="FFFF0000"/>
      <name val="Arial"/>
      <family val="2"/>
    </font>
    <font>
      <b/>
      <sz val="12"/>
      <color indexed="8"/>
      <name val="Calibri"/>
      <family val="3"/>
    </font>
    <font>
      <b/>
      <sz val="9"/>
      <color theme="1"/>
      <name val="Arial"/>
      <family val="2"/>
    </font>
    <font>
      <b/>
      <sz val="11"/>
      <color theme="1"/>
      <name val="ＭＳ Ｐゴシック"/>
      <family val="3"/>
    </font>
    <font>
      <b/>
      <sz val="16"/>
      <color theme="0"/>
      <name val="ＭＳ Ｐゴシック"/>
      <family val="3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4" applyNumberFormat="0" applyAlignment="0" applyProtection="0"/>
    <xf numFmtId="0" fontId="6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2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4" fontId="5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left" indent="2"/>
    </xf>
    <xf numFmtId="0" fontId="10" fillId="32" borderId="12" xfId="0" applyFont="1" applyFill="1" applyBorder="1" applyAlignment="1" quotePrefix="1">
      <alignment horizontal="center"/>
    </xf>
    <xf numFmtId="0" fontId="10" fillId="32" borderId="13" xfId="0" applyFont="1" applyFill="1" applyBorder="1" applyAlignment="1" quotePrefix="1">
      <alignment horizontal="center"/>
    </xf>
    <xf numFmtId="194" fontId="5" fillId="33" borderId="0" xfId="0" applyNumberFormat="1" applyFont="1" applyFill="1" applyAlignment="1">
      <alignment horizontal="center" vertical="center"/>
    </xf>
    <xf numFmtId="0" fontId="2" fillId="32" borderId="14" xfId="0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199" fontId="1" fillId="34" borderId="0" xfId="0" applyNumberFormat="1" applyFont="1" applyFill="1" applyAlignment="1">
      <alignment horizontal="center"/>
    </xf>
    <xf numFmtId="199" fontId="1" fillId="34" borderId="0" xfId="0" applyNumberFormat="1" applyFont="1" applyFill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02" fontId="12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1" fillId="32" borderId="17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left" indent="1"/>
    </xf>
    <xf numFmtId="199" fontId="12" fillId="0" borderId="14" xfId="0" applyNumberFormat="1" applyFont="1" applyBorder="1" applyAlignment="1">
      <alignment horizontal="center" vertical="center"/>
    </xf>
    <xf numFmtId="199" fontId="12" fillId="0" borderId="18" xfId="0" applyNumberFormat="1" applyFont="1" applyBorder="1" applyAlignment="1">
      <alignment horizontal="center" vertical="center"/>
    </xf>
    <xf numFmtId="199" fontId="12" fillId="0" borderId="19" xfId="0" applyNumberFormat="1" applyFont="1" applyBorder="1" applyAlignment="1">
      <alignment horizontal="center" vertical="center"/>
    </xf>
    <xf numFmtId="199" fontId="12" fillId="0" borderId="2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11" fillId="35" borderId="22" xfId="0" applyFont="1" applyFill="1" applyBorder="1" applyAlignment="1">
      <alignment/>
    </xf>
    <xf numFmtId="0" fontId="11" fillId="0" borderId="0" xfId="0" applyFont="1" applyAlignment="1">
      <alignment/>
    </xf>
    <xf numFmtId="194" fontId="5" fillId="33" borderId="15" xfId="0" applyNumberFormat="1" applyFont="1" applyFill="1" applyBorder="1" applyAlignment="1">
      <alignment horizontal="center"/>
    </xf>
    <xf numFmtId="194" fontId="15" fillId="33" borderId="16" xfId="0" applyNumberFormat="1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left" vertical="center"/>
    </xf>
    <xf numFmtId="0" fontId="17" fillId="30" borderId="18" xfId="0" applyFont="1" applyFill="1" applyBorder="1" applyAlignment="1">
      <alignment horizontal="left" vertical="center"/>
    </xf>
    <xf numFmtId="0" fontId="17" fillId="30" borderId="20" xfId="0" applyFont="1" applyFill="1" applyBorder="1" applyAlignment="1">
      <alignment horizontal="left" indent="2"/>
    </xf>
    <xf numFmtId="194" fontId="59" fillId="33" borderId="16" xfId="0" applyNumberFormat="1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left" vertical="center"/>
    </xf>
    <xf numFmtId="0" fontId="60" fillId="30" borderId="18" xfId="0" applyFont="1" applyFill="1" applyBorder="1" applyAlignment="1">
      <alignment horizontal="left" vertical="center"/>
    </xf>
    <xf numFmtId="194" fontId="5" fillId="8" borderId="17" xfId="0" applyNumberFormat="1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right" vertical="center"/>
    </xf>
    <xf numFmtId="203" fontId="62" fillId="0" borderId="0" xfId="0" applyNumberFormat="1" applyFont="1" applyFill="1" applyBorder="1" applyAlignment="1" quotePrefix="1">
      <alignment horizontal="right" vertical="center" wrapText="1"/>
    </xf>
    <xf numFmtId="0" fontId="63" fillId="0" borderId="0" xfId="0" applyNumberFormat="1" applyFont="1" applyFill="1" applyAlignment="1">
      <alignment horizontal="center" vertical="center"/>
    </xf>
    <xf numFmtId="0" fontId="64" fillId="36" borderId="0" xfId="0" applyFont="1" applyFill="1" applyAlignment="1">
      <alignment horizontal="left" wrapText="1"/>
    </xf>
    <xf numFmtId="0" fontId="65" fillId="36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275"/>
          <c:w val="0.9797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'データ表'!$C$3</c:f>
              <c:strCache>
                <c:ptCount val="1"/>
                <c:pt idx="0">
                  <c:v>Algeria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'データ表'!$D$2:$P$2</c:f>
              <c:strCache>
                <c:ptCount val="13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</c:strCache>
            </c:strRef>
          </c:cat>
          <c:val>
            <c:numRef>
              <c:f>'データ表'!$D$3:$P$3</c:f>
              <c:numCache>
                <c:ptCount val="13"/>
                <c:pt idx="0">
                  <c:v>7.278</c:v>
                </c:pt>
                <c:pt idx="1">
                  <c:v>7.384</c:v>
                </c:pt>
                <c:pt idx="2">
                  <c:v>7.648</c:v>
                </c:pt>
                <c:pt idx="3">
                  <c:v>7.648</c:v>
                </c:pt>
                <c:pt idx="4">
                  <c:v>7.572</c:v>
                </c:pt>
                <c:pt idx="5">
                  <c:v>7.175</c:v>
                </c:pt>
                <c:pt idx="6">
                  <c:v>6.315</c:v>
                </c:pt>
                <c:pt idx="7">
                  <c:v>5.302</c:v>
                </c:pt>
                <c:pt idx="8">
                  <c:v>4.12</c:v>
                </c:pt>
                <c:pt idx="9">
                  <c:v>2.885</c:v>
                </c:pt>
                <c:pt idx="10">
                  <c:v>2.3843</c:v>
                </c:pt>
                <c:pt idx="11">
                  <c:v>2.724</c:v>
                </c:pt>
                <c:pt idx="12">
                  <c:v>2.928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'データ表'!$D$2:$P$2</c:f>
              <c:strCache>
                <c:ptCount val="13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</c:strCache>
            </c:strRef>
          </c:cat>
          <c:val>
            <c:numRef>
              <c:f>'データ表'!$D$4:$P$4</c:f>
              <c:numCache>
                <c:ptCount val="13"/>
                <c:pt idx="0">
                  <c:v>2.999</c:v>
                </c:pt>
                <c:pt idx="1">
                  <c:v>2.155</c:v>
                </c:pt>
                <c:pt idx="2">
                  <c:v>1.986</c:v>
                </c:pt>
                <c:pt idx="3">
                  <c:v>2.02</c:v>
                </c:pt>
                <c:pt idx="4">
                  <c:v>2.134</c:v>
                </c:pt>
                <c:pt idx="5">
                  <c:v>1.831</c:v>
                </c:pt>
                <c:pt idx="6">
                  <c:v>1.752</c:v>
                </c:pt>
                <c:pt idx="7">
                  <c:v>1.664</c:v>
                </c:pt>
                <c:pt idx="8">
                  <c:v>1.476</c:v>
                </c:pt>
                <c:pt idx="9">
                  <c:v>1.476</c:v>
                </c:pt>
                <c:pt idx="10">
                  <c:v>1.369</c:v>
                </c:pt>
                <c:pt idx="11">
                  <c:v>1.298</c:v>
                </c:pt>
                <c:pt idx="12">
                  <c:v>1.3388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'データ表'!$C$5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'データ表'!$D$2:$P$2</c:f>
              <c:strCache>
                <c:ptCount val="13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</c:strCache>
            </c:strRef>
          </c:cat>
          <c:val>
            <c:numRef>
              <c:f>'データ表'!$D$5:$P$5</c:f>
              <c:numCache>
                <c:ptCount val="13"/>
                <c:pt idx="0">
                  <c:v>4.96157115250339</c:v>
                </c:pt>
                <c:pt idx="1">
                  <c:v>4.89866527788125</c:v>
                </c:pt>
                <c:pt idx="2">
                  <c:v>5.02437944168009</c:v>
                </c:pt>
                <c:pt idx="3">
                  <c:v>4.92220199062706</c:v>
                </c:pt>
                <c:pt idx="4">
                  <c:v>4.47547847529707</c:v>
                </c:pt>
                <c:pt idx="5">
                  <c:v>3.8651950630459</c:v>
                </c:pt>
                <c:pt idx="6">
                  <c:v>3.59181634579919</c:v>
                </c:pt>
                <c:pt idx="7">
                  <c:v>3.44681116362334</c:v>
                </c:pt>
                <c:pt idx="8">
                  <c:v>3.04461604918338</c:v>
                </c:pt>
                <c:pt idx="9">
                  <c:v>2.7419319845544</c:v>
                </c:pt>
                <c:pt idx="10">
                  <c:v>2.62161685535691</c:v>
                </c:pt>
                <c:pt idx="11">
                  <c:v>2.55678855792867</c:v>
                </c:pt>
                <c:pt idx="12">
                  <c:v>2.51129034402101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'データ表'!$C$6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'データ表'!$D$2:$P$2</c:f>
              <c:strCache>
                <c:ptCount val="13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</c:strCache>
            </c:strRef>
          </c:cat>
          <c:val>
            <c:numRef>
              <c:f>'データ表'!$D$6:$P$6</c:f>
              <c:numCache>
                <c:ptCount val="13"/>
                <c:pt idx="0">
                  <c:v>2.7472</c:v>
                </c:pt>
                <c:pt idx="1">
                  <c:v>2.6894</c:v>
                </c:pt>
                <c:pt idx="2">
                  <c:v>2.8318</c:v>
                </c:pt>
                <c:pt idx="3">
                  <c:v>2.6391</c:v>
                </c:pt>
                <c:pt idx="4">
                  <c:v>2.3004</c:v>
                </c:pt>
                <c:pt idx="5">
                  <c:v>1.861</c:v>
                </c:pt>
                <c:pt idx="6">
                  <c:v>1.8653</c:v>
                </c:pt>
                <c:pt idx="7">
                  <c:v>1.805</c:v>
                </c:pt>
                <c:pt idx="8">
                  <c:v>1.7149</c:v>
                </c:pt>
                <c:pt idx="9">
                  <c:v>1.7621</c:v>
                </c:pt>
                <c:pt idx="10">
                  <c:v>1.8823</c:v>
                </c:pt>
                <c:pt idx="11">
                  <c:v>1.972</c:v>
                </c:pt>
                <c:pt idx="12">
                  <c:v>1.9982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'データ表'!$C$7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'データ表'!$D$2:$P$2</c:f>
              <c:strCache>
                <c:ptCount val="13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</c:strCache>
            </c:strRef>
          </c:cat>
          <c:val>
            <c:numRef>
              <c:f>'データ表'!$D$7:$P$7</c:f>
              <c:numCache>
                <c:ptCount val="13"/>
                <c:pt idx="0">
                  <c:v>6.107</c:v>
                </c:pt>
                <c:pt idx="1">
                  <c:v>5.476</c:v>
                </c:pt>
                <c:pt idx="2">
                  <c:v>6.15</c:v>
                </c:pt>
                <c:pt idx="3">
                  <c:v>6.3</c:v>
                </c:pt>
                <c:pt idx="4">
                  <c:v>4.85</c:v>
                </c:pt>
                <c:pt idx="5">
                  <c:v>3.0138</c:v>
                </c:pt>
                <c:pt idx="6">
                  <c:v>2.52</c:v>
                </c:pt>
                <c:pt idx="7">
                  <c:v>2.75</c:v>
                </c:pt>
                <c:pt idx="8">
                  <c:v>2</c:v>
                </c:pt>
                <c:pt idx="9">
                  <c:v>1.48</c:v>
                </c:pt>
                <c:pt idx="10">
                  <c:v>1.5</c:v>
                </c:pt>
                <c:pt idx="11">
                  <c:v>1.53</c:v>
                </c:pt>
                <c:pt idx="12">
                  <c:v>1.55</c:v>
                </c:pt>
              </c:numCache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9405"/>
          <c:w val="0.726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95250</xdr:rowOff>
    </xdr:from>
    <xdr:to>
      <xdr:col>14</xdr:col>
      <xdr:colOff>581025</xdr:colOff>
      <xdr:row>1</xdr:row>
      <xdr:rowOff>304800</xdr:rowOff>
    </xdr:to>
    <xdr:sp>
      <xdr:nvSpPr>
        <xdr:cNvPr id="1" name="下矢印 4"/>
        <xdr:cNvSpPr>
          <a:spLocks/>
        </xdr:cNvSpPr>
      </xdr:nvSpPr>
      <xdr:spPr>
        <a:xfrm>
          <a:off x="7419975" y="647700"/>
          <a:ext cx="285750" cy="209550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12</xdr:col>
      <xdr:colOff>371475</xdr:colOff>
      <xdr:row>21</xdr:row>
      <xdr:rowOff>66675</xdr:rowOff>
    </xdr:to>
    <xdr:grpSp>
      <xdr:nvGrpSpPr>
        <xdr:cNvPr id="2" name="グループ化 9"/>
        <xdr:cNvGrpSpPr>
          <a:grpSpLocks/>
        </xdr:cNvGrpSpPr>
      </xdr:nvGrpSpPr>
      <xdr:grpSpPr>
        <a:xfrm>
          <a:off x="228600" y="114300"/>
          <a:ext cx="6543675" cy="5648325"/>
          <a:chOff x="228600" y="114299"/>
          <a:chExt cx="6543675" cy="5648325"/>
        </a:xfrm>
        <a:solidFill>
          <a:srgbClr val="FFFFFF"/>
        </a:solidFill>
      </xdr:grpSpPr>
      <xdr:graphicFrame>
        <xdr:nvGraphicFramePr>
          <xdr:cNvPr id="3" name="グラフ 3"/>
          <xdr:cNvGraphicFramePr/>
        </xdr:nvGraphicFramePr>
        <xdr:xfrm>
          <a:off x="228600" y="114299"/>
          <a:ext cx="6524044" cy="5648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直線コネクタ 6"/>
          <xdr:cNvSpPr>
            <a:spLocks/>
          </xdr:cNvSpPr>
        </xdr:nvSpPr>
        <xdr:spPr>
          <a:xfrm>
            <a:off x="238416" y="3514591"/>
            <a:ext cx="653385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23</xdr:row>
      <xdr:rowOff>142875</xdr:rowOff>
    </xdr:from>
    <xdr:to>
      <xdr:col>1</xdr:col>
      <xdr:colOff>514350</xdr:colOff>
      <xdr:row>23</xdr:row>
      <xdr:rowOff>142875</xdr:rowOff>
    </xdr:to>
    <xdr:sp>
      <xdr:nvSpPr>
        <xdr:cNvPr id="5" name="直線コネクタ 7"/>
        <xdr:cNvSpPr>
          <a:spLocks/>
        </xdr:cNvSpPr>
      </xdr:nvSpPr>
      <xdr:spPr>
        <a:xfrm>
          <a:off x="304800" y="6296025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zoomScalePageLayoutView="0" workbookViewId="0" topLeftCell="A212">
      <selection activeCell="A2" sqref="A2"/>
    </sheetView>
  </sheetViews>
  <sheetFormatPr defaultColWidth="9.33203125" defaultRowHeight="11.25"/>
  <cols>
    <col min="1" max="1" width="9" style="7" customWidth="1"/>
    <col min="2" max="2" width="11.33203125" style="4" customWidth="1"/>
    <col min="3" max="3" width="46.66015625" style="7" customWidth="1"/>
    <col min="4" max="16" width="14.5" style="7" customWidth="1"/>
    <col min="17" max="16384" width="9.33203125" style="7" customWidth="1"/>
  </cols>
  <sheetData>
    <row r="1" spans="1:16" s="14" customFormat="1" ht="24">
      <c r="A1" s="12" t="s">
        <v>227</v>
      </c>
      <c r="B1" s="1" t="s">
        <v>0</v>
      </c>
      <c r="C1" s="5" t="s">
        <v>226</v>
      </c>
      <c r="D1" s="6" t="s">
        <v>238</v>
      </c>
      <c r="E1" s="13" t="s">
        <v>239</v>
      </c>
      <c r="F1" s="13" t="s">
        <v>240</v>
      </c>
      <c r="G1" s="13" t="s">
        <v>241</v>
      </c>
      <c r="H1" s="13" t="s">
        <v>242</v>
      </c>
      <c r="I1" s="13" t="s">
        <v>243</v>
      </c>
      <c r="J1" s="13" t="s">
        <v>244</v>
      </c>
      <c r="K1" s="13" t="s">
        <v>245</v>
      </c>
      <c r="L1" s="13" t="s">
        <v>246</v>
      </c>
      <c r="M1" s="13" t="s">
        <v>247</v>
      </c>
      <c r="N1" s="13" t="s">
        <v>248</v>
      </c>
      <c r="O1" s="13" t="s">
        <v>249</v>
      </c>
      <c r="P1" s="13" t="s">
        <v>250</v>
      </c>
    </row>
    <row r="2" spans="1:16" s="14" customFormat="1" ht="13.5">
      <c r="A2" s="53">
        <v>0</v>
      </c>
      <c r="B2" s="52">
        <v>0</v>
      </c>
      <c r="C2" s="49" t="s">
        <v>251</v>
      </c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4.25">
      <c r="A3" s="8">
        <v>1</v>
      </c>
      <c r="B3" s="2">
        <v>4</v>
      </c>
      <c r="C3" s="9" t="s">
        <v>79</v>
      </c>
      <c r="D3" s="15">
        <v>7.45</v>
      </c>
      <c r="E3" s="16">
        <v>7.45</v>
      </c>
      <c r="F3" s="16">
        <v>7.45</v>
      </c>
      <c r="G3" s="16">
        <v>7.45</v>
      </c>
      <c r="H3" s="16">
        <v>7.45</v>
      </c>
      <c r="I3" s="16">
        <v>7.45</v>
      </c>
      <c r="J3" s="16">
        <v>7.45</v>
      </c>
      <c r="K3" s="16">
        <v>7.4689</v>
      </c>
      <c r="L3" s="16">
        <v>7.482</v>
      </c>
      <c r="M3" s="16">
        <v>7.6537</v>
      </c>
      <c r="N3" s="16">
        <v>7.1816</v>
      </c>
      <c r="O3" s="16">
        <v>6.3467</v>
      </c>
      <c r="P3" s="16">
        <v>5.1347</v>
      </c>
    </row>
    <row r="4" spans="1:16" ht="14.25">
      <c r="A4" s="8">
        <v>2</v>
      </c>
      <c r="B4" s="2">
        <v>8</v>
      </c>
      <c r="C4" s="9" t="s">
        <v>142</v>
      </c>
      <c r="D4" s="15">
        <v>6.23</v>
      </c>
      <c r="E4" s="16">
        <v>6.5462</v>
      </c>
      <c r="F4" s="16">
        <v>6.23</v>
      </c>
      <c r="G4" s="16">
        <v>5.259</v>
      </c>
      <c r="H4" s="16">
        <v>4.6001</v>
      </c>
      <c r="I4" s="16">
        <v>3.9</v>
      </c>
      <c r="J4" s="16">
        <v>3.409</v>
      </c>
      <c r="K4" s="16">
        <v>3.15</v>
      </c>
      <c r="L4" s="16">
        <v>2.786</v>
      </c>
      <c r="M4" s="16">
        <v>2.3841</v>
      </c>
      <c r="N4" s="16">
        <v>1.9465</v>
      </c>
      <c r="O4" s="16">
        <v>1.5955</v>
      </c>
      <c r="P4" s="16">
        <v>1.784</v>
      </c>
    </row>
    <row r="5" spans="1:16" ht="14.25">
      <c r="A5" s="8">
        <v>3</v>
      </c>
      <c r="B5" s="2">
        <v>12</v>
      </c>
      <c r="C5" s="9" t="s">
        <v>34</v>
      </c>
      <c r="D5" s="15">
        <v>7.278</v>
      </c>
      <c r="E5" s="16">
        <v>7.384</v>
      </c>
      <c r="F5" s="16">
        <v>7.648</v>
      </c>
      <c r="G5" s="16">
        <v>7.648</v>
      </c>
      <c r="H5" s="16">
        <v>7.572</v>
      </c>
      <c r="I5" s="16">
        <v>7.175</v>
      </c>
      <c r="J5" s="16">
        <v>6.315</v>
      </c>
      <c r="K5" s="16">
        <v>5.302</v>
      </c>
      <c r="L5" s="16">
        <v>4.12</v>
      </c>
      <c r="M5" s="16">
        <v>2.885</v>
      </c>
      <c r="N5" s="16">
        <v>2.3843</v>
      </c>
      <c r="O5" s="16">
        <v>2.724</v>
      </c>
      <c r="P5" s="16">
        <v>2.928</v>
      </c>
    </row>
    <row r="6" spans="1:16" ht="14.25">
      <c r="A6" s="8">
        <v>4</v>
      </c>
      <c r="B6" s="2">
        <v>24</v>
      </c>
      <c r="C6" s="9" t="s">
        <v>24</v>
      </c>
      <c r="D6" s="15">
        <v>7.3</v>
      </c>
      <c r="E6" s="16">
        <v>7.35</v>
      </c>
      <c r="F6" s="16">
        <v>7.4</v>
      </c>
      <c r="G6" s="16">
        <v>7.4</v>
      </c>
      <c r="H6" s="16">
        <v>7.35</v>
      </c>
      <c r="I6" s="16">
        <v>7.35</v>
      </c>
      <c r="J6" s="16">
        <v>7.3</v>
      </c>
      <c r="K6" s="16">
        <v>7.25</v>
      </c>
      <c r="L6" s="16">
        <v>7.15</v>
      </c>
      <c r="M6" s="16">
        <v>7</v>
      </c>
      <c r="N6" s="16">
        <v>6.8</v>
      </c>
      <c r="O6" s="16">
        <v>6.6</v>
      </c>
      <c r="P6" s="16">
        <v>6.2</v>
      </c>
    </row>
    <row r="7" spans="1:16" ht="14.25">
      <c r="A7" s="8">
        <v>5</v>
      </c>
      <c r="B7" s="2">
        <v>28</v>
      </c>
      <c r="C7" s="9" t="s">
        <v>230</v>
      </c>
      <c r="D7" s="15">
        <v>4.5</v>
      </c>
      <c r="E7" s="16">
        <v>4.5</v>
      </c>
      <c r="F7" s="16">
        <v>4.3</v>
      </c>
      <c r="G7" s="16">
        <v>4</v>
      </c>
      <c r="H7" s="16">
        <v>3.2617</v>
      </c>
      <c r="I7" s="16">
        <v>2.2357</v>
      </c>
      <c r="J7" s="16">
        <v>2.1392</v>
      </c>
      <c r="K7" s="16">
        <v>2.0708</v>
      </c>
      <c r="L7" s="16">
        <v>2.0938</v>
      </c>
      <c r="M7" s="16">
        <v>2.3125</v>
      </c>
      <c r="N7" s="16">
        <v>2.2714</v>
      </c>
      <c r="O7" s="16">
        <v>2.1694</v>
      </c>
      <c r="P7" s="16">
        <v>2.0963</v>
      </c>
    </row>
    <row r="8" spans="1:16" ht="14.25">
      <c r="A8" s="8">
        <v>6</v>
      </c>
      <c r="B8" s="2">
        <v>31</v>
      </c>
      <c r="C8" s="9" t="s">
        <v>102</v>
      </c>
      <c r="D8" s="15">
        <v>5.493</v>
      </c>
      <c r="E8" s="16">
        <v>5.41</v>
      </c>
      <c r="F8" s="16">
        <v>5.637</v>
      </c>
      <c r="G8" s="16">
        <v>4.935</v>
      </c>
      <c r="H8" s="16">
        <v>4.289</v>
      </c>
      <c r="I8" s="16">
        <v>3.624</v>
      </c>
      <c r="J8" s="16">
        <v>3.036</v>
      </c>
      <c r="K8" s="16">
        <v>2.95</v>
      </c>
      <c r="L8" s="16">
        <v>2.9</v>
      </c>
      <c r="M8" s="16">
        <v>2.2</v>
      </c>
      <c r="N8" s="16">
        <v>2</v>
      </c>
      <c r="O8" s="16">
        <v>2.2877</v>
      </c>
      <c r="P8" s="16">
        <v>2.3029</v>
      </c>
    </row>
    <row r="9" spans="1:16" ht="14.25">
      <c r="A9" s="8">
        <v>7</v>
      </c>
      <c r="B9" s="2">
        <v>32</v>
      </c>
      <c r="C9" s="9" t="s">
        <v>188</v>
      </c>
      <c r="D9" s="15">
        <v>3.154</v>
      </c>
      <c r="E9" s="16">
        <v>3.1265</v>
      </c>
      <c r="F9" s="16">
        <v>3.0895</v>
      </c>
      <c r="G9" s="16">
        <v>3.049</v>
      </c>
      <c r="H9" s="16">
        <v>3.1455</v>
      </c>
      <c r="I9" s="16">
        <v>3.44</v>
      </c>
      <c r="J9" s="16">
        <v>3.15</v>
      </c>
      <c r="K9" s="16">
        <v>3.053</v>
      </c>
      <c r="L9" s="16">
        <v>2.9</v>
      </c>
      <c r="M9" s="16">
        <v>2.63</v>
      </c>
      <c r="N9" s="16">
        <v>2.515</v>
      </c>
      <c r="O9" s="16">
        <v>2.4</v>
      </c>
      <c r="P9" s="16">
        <v>2.345</v>
      </c>
    </row>
    <row r="10" spans="1:16" ht="14.25">
      <c r="A10" s="8">
        <v>8</v>
      </c>
      <c r="B10" s="2">
        <v>36</v>
      </c>
      <c r="C10" s="9" t="s">
        <v>204</v>
      </c>
      <c r="D10" s="15">
        <v>3.18</v>
      </c>
      <c r="E10" s="16">
        <v>3.406</v>
      </c>
      <c r="F10" s="16">
        <v>3.274</v>
      </c>
      <c r="G10" s="16">
        <v>2.871</v>
      </c>
      <c r="H10" s="16">
        <v>2.535</v>
      </c>
      <c r="I10" s="16">
        <v>1.989</v>
      </c>
      <c r="J10" s="16">
        <v>1.91</v>
      </c>
      <c r="K10" s="16">
        <v>1.859</v>
      </c>
      <c r="L10" s="16">
        <v>1.8628</v>
      </c>
      <c r="M10" s="16">
        <v>1.7866</v>
      </c>
      <c r="N10" s="16">
        <v>1.7739</v>
      </c>
      <c r="O10" s="16">
        <v>1.9525</v>
      </c>
      <c r="P10" s="16">
        <v>1.9174</v>
      </c>
    </row>
    <row r="11" spans="1:16" ht="14.25">
      <c r="A11" s="8">
        <v>9</v>
      </c>
      <c r="B11" s="2">
        <v>40</v>
      </c>
      <c r="C11" s="9" t="s">
        <v>155</v>
      </c>
      <c r="D11" s="15">
        <v>2.1046</v>
      </c>
      <c r="E11" s="16">
        <v>2.5652</v>
      </c>
      <c r="F11" s="16">
        <v>2.7777</v>
      </c>
      <c r="G11" s="16">
        <v>2.5689</v>
      </c>
      <c r="H11" s="16">
        <v>2.0369</v>
      </c>
      <c r="I11" s="16">
        <v>1.6513</v>
      </c>
      <c r="J11" s="16">
        <v>1.5957</v>
      </c>
      <c r="K11" s="16">
        <v>1.448</v>
      </c>
      <c r="L11" s="16">
        <v>1.4837</v>
      </c>
      <c r="M11" s="16">
        <v>1.3879</v>
      </c>
      <c r="N11" s="16">
        <v>1.3796</v>
      </c>
      <c r="O11" s="16">
        <v>1.3992</v>
      </c>
      <c r="P11" s="16">
        <v>1.4661</v>
      </c>
    </row>
    <row r="12" spans="1:16" ht="14.25">
      <c r="A12" s="8">
        <v>10</v>
      </c>
      <c r="B12" s="2">
        <v>44</v>
      </c>
      <c r="C12" s="9" t="s">
        <v>164</v>
      </c>
      <c r="D12" s="15">
        <v>4.05</v>
      </c>
      <c r="E12" s="16">
        <v>4.31</v>
      </c>
      <c r="F12" s="16">
        <v>4.5</v>
      </c>
      <c r="G12" s="16">
        <v>3.5756</v>
      </c>
      <c r="H12" s="16">
        <v>3.5367</v>
      </c>
      <c r="I12" s="16">
        <v>2.9547</v>
      </c>
      <c r="J12" s="16">
        <v>3.0503</v>
      </c>
      <c r="K12" s="16">
        <v>2.6498</v>
      </c>
      <c r="L12" s="16">
        <v>2.6376</v>
      </c>
      <c r="M12" s="16">
        <v>2.3275</v>
      </c>
      <c r="N12" s="16">
        <v>1.8653</v>
      </c>
      <c r="O12" s="16">
        <v>1.9076</v>
      </c>
      <c r="P12" s="16">
        <v>1.8882</v>
      </c>
    </row>
    <row r="13" spans="1:16" ht="14.25">
      <c r="A13" s="8">
        <v>11</v>
      </c>
      <c r="B13" s="2">
        <v>48</v>
      </c>
      <c r="C13" s="9" t="s">
        <v>103</v>
      </c>
      <c r="D13" s="15">
        <v>6.97</v>
      </c>
      <c r="E13" s="16">
        <v>6.97</v>
      </c>
      <c r="F13" s="16">
        <v>7.175</v>
      </c>
      <c r="G13" s="16">
        <v>6.97</v>
      </c>
      <c r="H13" s="16">
        <v>5.945</v>
      </c>
      <c r="I13" s="16">
        <v>5.228</v>
      </c>
      <c r="J13" s="16">
        <v>4.633</v>
      </c>
      <c r="K13" s="16">
        <v>4.08</v>
      </c>
      <c r="L13" s="16">
        <v>3.4014</v>
      </c>
      <c r="M13" s="16">
        <v>2.8711</v>
      </c>
      <c r="N13" s="16">
        <v>2.6747</v>
      </c>
      <c r="O13" s="16">
        <v>2.2341</v>
      </c>
      <c r="P13" s="16">
        <v>2.0976</v>
      </c>
    </row>
    <row r="14" spans="1:16" ht="14.25">
      <c r="A14" s="8">
        <v>12</v>
      </c>
      <c r="B14" s="2">
        <v>50</v>
      </c>
      <c r="C14" s="9" t="s">
        <v>80</v>
      </c>
      <c r="D14" s="15">
        <v>6.359</v>
      </c>
      <c r="E14" s="16">
        <v>6.6225</v>
      </c>
      <c r="F14" s="16">
        <v>6.804</v>
      </c>
      <c r="G14" s="16">
        <v>6.9206</v>
      </c>
      <c r="H14" s="16">
        <v>6.9098</v>
      </c>
      <c r="I14" s="16">
        <v>6.6301</v>
      </c>
      <c r="J14" s="16">
        <v>5.9773</v>
      </c>
      <c r="K14" s="16">
        <v>4.9834</v>
      </c>
      <c r="L14" s="16">
        <v>4.0603</v>
      </c>
      <c r="M14" s="16">
        <v>3.4324</v>
      </c>
      <c r="N14" s="16">
        <v>2.9344</v>
      </c>
      <c r="O14" s="16">
        <v>2.4793</v>
      </c>
      <c r="P14" s="16">
        <v>2.232</v>
      </c>
    </row>
    <row r="15" spans="1:16" ht="14.25">
      <c r="A15" s="8">
        <v>13</v>
      </c>
      <c r="B15" s="2">
        <v>51</v>
      </c>
      <c r="C15" s="9" t="s">
        <v>101</v>
      </c>
      <c r="D15" s="15">
        <v>4.494</v>
      </c>
      <c r="E15" s="16">
        <v>4.494</v>
      </c>
      <c r="F15" s="16">
        <v>4.453</v>
      </c>
      <c r="G15" s="16">
        <v>3.447</v>
      </c>
      <c r="H15" s="16">
        <v>3.037</v>
      </c>
      <c r="I15" s="16">
        <v>2.503</v>
      </c>
      <c r="J15" s="16">
        <v>2.376</v>
      </c>
      <c r="K15" s="16">
        <v>2.575</v>
      </c>
      <c r="L15" s="16">
        <v>2.38</v>
      </c>
      <c r="M15" s="16">
        <v>1.75</v>
      </c>
      <c r="N15" s="16">
        <v>1.721</v>
      </c>
      <c r="O15" s="16">
        <v>1.735</v>
      </c>
      <c r="P15" s="16">
        <v>1.5523</v>
      </c>
    </row>
    <row r="16" spans="1:16" ht="14.25">
      <c r="A16" s="8">
        <v>14</v>
      </c>
      <c r="B16" s="2">
        <v>52</v>
      </c>
      <c r="C16" s="9" t="s">
        <v>165</v>
      </c>
      <c r="D16" s="15">
        <v>4.417</v>
      </c>
      <c r="E16" s="16">
        <v>4.2969</v>
      </c>
      <c r="F16" s="16">
        <v>4.2731</v>
      </c>
      <c r="G16" s="16">
        <v>3.5328</v>
      </c>
      <c r="H16" s="16">
        <v>2.7176</v>
      </c>
      <c r="I16" s="16">
        <v>2.1568</v>
      </c>
      <c r="J16" s="16">
        <v>1.9181</v>
      </c>
      <c r="K16" s="16">
        <v>1.7744</v>
      </c>
      <c r="L16" s="16">
        <v>1.73</v>
      </c>
      <c r="M16" s="16">
        <v>1.74</v>
      </c>
      <c r="N16" s="16">
        <v>1.75</v>
      </c>
      <c r="O16" s="16">
        <v>1.77</v>
      </c>
      <c r="P16" s="16">
        <v>1.79</v>
      </c>
    </row>
    <row r="17" spans="1:16" ht="14.25">
      <c r="A17" s="8">
        <v>15</v>
      </c>
      <c r="B17" s="2">
        <v>56</v>
      </c>
      <c r="C17" s="9" t="s">
        <v>156</v>
      </c>
      <c r="D17" s="15">
        <v>2.343</v>
      </c>
      <c r="E17" s="16">
        <v>2.496</v>
      </c>
      <c r="F17" s="16">
        <v>2.6466</v>
      </c>
      <c r="G17" s="16">
        <v>2.3881</v>
      </c>
      <c r="H17" s="16">
        <v>2.0143</v>
      </c>
      <c r="I17" s="16">
        <v>1.7049</v>
      </c>
      <c r="J17" s="16">
        <v>1.5959</v>
      </c>
      <c r="K17" s="16">
        <v>1.5583</v>
      </c>
      <c r="L17" s="16">
        <v>1.6119</v>
      </c>
      <c r="M17" s="16">
        <v>1.6041</v>
      </c>
      <c r="N17" s="16">
        <v>1.6836</v>
      </c>
      <c r="O17" s="16">
        <v>1.8182</v>
      </c>
      <c r="P17" s="16">
        <v>1.8162</v>
      </c>
    </row>
    <row r="18" spans="1:16" ht="14.25">
      <c r="A18" s="8">
        <v>16</v>
      </c>
      <c r="B18" s="2">
        <v>64</v>
      </c>
      <c r="C18" s="9" t="s">
        <v>81</v>
      </c>
      <c r="D18" s="15">
        <v>6.67</v>
      </c>
      <c r="E18" s="16">
        <v>6.67</v>
      </c>
      <c r="F18" s="16">
        <v>6.67</v>
      </c>
      <c r="G18" s="16">
        <v>6.67</v>
      </c>
      <c r="H18" s="16">
        <v>6.67</v>
      </c>
      <c r="I18" s="16">
        <v>6.67</v>
      </c>
      <c r="J18" s="16">
        <v>6.3885</v>
      </c>
      <c r="K18" s="16">
        <v>6.1064</v>
      </c>
      <c r="L18" s="16">
        <v>5.0703</v>
      </c>
      <c r="M18" s="16">
        <v>4.1287</v>
      </c>
      <c r="N18" s="16">
        <v>3.1436</v>
      </c>
      <c r="O18" s="16">
        <v>2.6187</v>
      </c>
      <c r="P18" s="16">
        <v>2.1</v>
      </c>
    </row>
    <row r="19" spans="1:16" ht="14.25">
      <c r="A19" s="8">
        <v>17</v>
      </c>
      <c r="B19" s="2">
        <v>68</v>
      </c>
      <c r="C19" s="9" t="s">
        <v>189</v>
      </c>
      <c r="D19" s="15">
        <v>6.89</v>
      </c>
      <c r="E19" s="16">
        <v>6.772</v>
      </c>
      <c r="F19" s="16">
        <v>6.614</v>
      </c>
      <c r="G19" s="16">
        <v>6.409</v>
      </c>
      <c r="H19" s="16">
        <v>6.15</v>
      </c>
      <c r="I19" s="16">
        <v>5.89</v>
      </c>
      <c r="J19" s="16">
        <v>5.514</v>
      </c>
      <c r="K19" s="16">
        <v>5.085</v>
      </c>
      <c r="L19" s="16">
        <v>4.7039</v>
      </c>
      <c r="M19" s="16">
        <v>4.2892</v>
      </c>
      <c r="N19" s="16">
        <v>3.8184</v>
      </c>
      <c r="O19" s="16">
        <v>3.3907</v>
      </c>
      <c r="P19" s="16">
        <v>3.0424</v>
      </c>
    </row>
    <row r="20" spans="1:16" ht="14.25">
      <c r="A20" s="8">
        <v>18</v>
      </c>
      <c r="B20" s="2">
        <v>70</v>
      </c>
      <c r="C20" s="9" t="s">
        <v>143</v>
      </c>
      <c r="D20" s="15">
        <v>4.77</v>
      </c>
      <c r="E20" s="16">
        <v>3.9086</v>
      </c>
      <c r="F20" s="16">
        <v>3.683</v>
      </c>
      <c r="G20" s="16">
        <v>3.1372</v>
      </c>
      <c r="H20" s="16">
        <v>2.7332</v>
      </c>
      <c r="I20" s="16">
        <v>2.19</v>
      </c>
      <c r="J20" s="16">
        <v>2.12</v>
      </c>
      <c r="K20" s="16">
        <v>1.91</v>
      </c>
      <c r="L20" s="16">
        <v>1.65</v>
      </c>
      <c r="M20" s="16">
        <v>1.6261</v>
      </c>
      <c r="N20" s="16">
        <v>1.2155</v>
      </c>
      <c r="O20" s="16">
        <v>1.2845</v>
      </c>
      <c r="P20" s="16">
        <v>1.277</v>
      </c>
    </row>
    <row r="21" spans="1:16" ht="14.25">
      <c r="A21" s="8">
        <v>19</v>
      </c>
      <c r="B21" s="2">
        <v>72</v>
      </c>
      <c r="C21" s="9" t="s">
        <v>41</v>
      </c>
      <c r="D21" s="15">
        <v>6.5</v>
      </c>
      <c r="E21" s="16">
        <v>6.575</v>
      </c>
      <c r="F21" s="16">
        <v>6.65</v>
      </c>
      <c r="G21" s="16">
        <v>6.7</v>
      </c>
      <c r="H21" s="16">
        <v>6.546</v>
      </c>
      <c r="I21" s="16">
        <v>6.366</v>
      </c>
      <c r="J21" s="16">
        <v>5.965</v>
      </c>
      <c r="K21" s="16">
        <v>5.109</v>
      </c>
      <c r="L21" s="16">
        <v>4.321</v>
      </c>
      <c r="M21" s="16">
        <v>3.7</v>
      </c>
      <c r="N21" s="16">
        <v>3.18</v>
      </c>
      <c r="O21" s="16">
        <v>2.896</v>
      </c>
      <c r="P21" s="16">
        <v>2.9</v>
      </c>
    </row>
    <row r="22" spans="1:16" ht="14.25">
      <c r="A22" s="8">
        <v>20</v>
      </c>
      <c r="B22" s="2">
        <v>76</v>
      </c>
      <c r="C22" s="9" t="s">
        <v>190</v>
      </c>
      <c r="D22" s="15">
        <v>6.1505</v>
      </c>
      <c r="E22" s="16">
        <v>6.1505</v>
      </c>
      <c r="F22" s="16">
        <v>6.1505</v>
      </c>
      <c r="G22" s="16">
        <v>5.38</v>
      </c>
      <c r="H22" s="16">
        <v>4.7175</v>
      </c>
      <c r="I22" s="16">
        <v>4.305</v>
      </c>
      <c r="J22" s="16">
        <v>3.8</v>
      </c>
      <c r="K22" s="16">
        <v>3.1</v>
      </c>
      <c r="L22" s="16">
        <v>2.6</v>
      </c>
      <c r="M22" s="16">
        <v>2.45</v>
      </c>
      <c r="N22" s="16">
        <v>2.2505</v>
      </c>
      <c r="O22" s="16">
        <v>1.9</v>
      </c>
      <c r="P22" s="16">
        <v>1.8184</v>
      </c>
    </row>
    <row r="23" spans="1:16" ht="14.25">
      <c r="A23" s="8">
        <v>21</v>
      </c>
      <c r="B23" s="2">
        <v>84</v>
      </c>
      <c r="C23" s="9" t="s">
        <v>179</v>
      </c>
      <c r="D23" s="15">
        <v>6.65</v>
      </c>
      <c r="E23" s="16">
        <v>6.55</v>
      </c>
      <c r="F23" s="16">
        <v>6.45</v>
      </c>
      <c r="G23" s="16">
        <v>6.35</v>
      </c>
      <c r="H23" s="16">
        <v>6.25</v>
      </c>
      <c r="I23" s="16">
        <v>6.2</v>
      </c>
      <c r="J23" s="16">
        <v>5.4</v>
      </c>
      <c r="K23" s="16">
        <v>4.7</v>
      </c>
      <c r="L23" s="16">
        <v>4.347</v>
      </c>
      <c r="M23" s="16">
        <v>3.85</v>
      </c>
      <c r="N23" s="16">
        <v>3.35</v>
      </c>
      <c r="O23" s="16">
        <v>2.84</v>
      </c>
      <c r="P23" s="16">
        <v>2.64</v>
      </c>
    </row>
    <row r="24" spans="1:16" ht="14.25">
      <c r="A24" s="8">
        <v>22</v>
      </c>
      <c r="B24" s="2">
        <v>90</v>
      </c>
      <c r="C24" s="9" t="s">
        <v>210</v>
      </c>
      <c r="D24" s="15">
        <v>6.4</v>
      </c>
      <c r="E24" s="16">
        <v>6.4</v>
      </c>
      <c r="F24" s="16">
        <v>6.4</v>
      </c>
      <c r="G24" s="16">
        <v>6.539</v>
      </c>
      <c r="H24" s="16">
        <v>7.236</v>
      </c>
      <c r="I24" s="16">
        <v>7.041</v>
      </c>
      <c r="J24" s="16">
        <v>6.431</v>
      </c>
      <c r="K24" s="16">
        <v>6.125</v>
      </c>
      <c r="L24" s="16">
        <v>5.532</v>
      </c>
      <c r="M24" s="16">
        <v>4.905</v>
      </c>
      <c r="N24" s="16">
        <v>4.6</v>
      </c>
      <c r="O24" s="16">
        <v>4.4</v>
      </c>
      <c r="P24" s="16">
        <v>4.0577</v>
      </c>
    </row>
    <row r="25" spans="1:16" ht="14.25">
      <c r="A25" s="8">
        <v>23</v>
      </c>
      <c r="B25" s="2">
        <v>96</v>
      </c>
      <c r="C25" s="9" t="s">
        <v>89</v>
      </c>
      <c r="D25" s="15">
        <v>6.999</v>
      </c>
      <c r="E25" s="16">
        <v>6.3754</v>
      </c>
      <c r="F25" s="16">
        <v>6.5546</v>
      </c>
      <c r="G25" s="16">
        <v>5.5933</v>
      </c>
      <c r="H25" s="16">
        <v>5.8721</v>
      </c>
      <c r="I25" s="16">
        <v>4.7061</v>
      </c>
      <c r="J25" s="16">
        <v>3.9232</v>
      </c>
      <c r="K25" s="16">
        <v>3.7191</v>
      </c>
      <c r="L25" s="16">
        <v>3.2774</v>
      </c>
      <c r="M25" s="16">
        <v>2.5992</v>
      </c>
      <c r="N25" s="16">
        <v>2.0523</v>
      </c>
      <c r="O25" s="16">
        <v>2.0045</v>
      </c>
      <c r="P25" s="16">
        <v>1.9</v>
      </c>
    </row>
    <row r="26" spans="1:16" ht="14.25">
      <c r="A26" s="8">
        <v>24</v>
      </c>
      <c r="B26" s="2">
        <v>100</v>
      </c>
      <c r="C26" s="9" t="s">
        <v>120</v>
      </c>
      <c r="D26" s="15">
        <v>2.5264</v>
      </c>
      <c r="E26" s="16">
        <v>2.2969</v>
      </c>
      <c r="F26" s="16">
        <v>2.2171</v>
      </c>
      <c r="G26" s="16">
        <v>2.1304</v>
      </c>
      <c r="H26" s="16">
        <v>2.1573</v>
      </c>
      <c r="I26" s="16">
        <v>2.1927</v>
      </c>
      <c r="J26" s="16">
        <v>2.0149</v>
      </c>
      <c r="K26" s="16">
        <v>1.9458</v>
      </c>
      <c r="L26" s="16">
        <v>1.5527</v>
      </c>
      <c r="M26" s="16">
        <v>1.2008</v>
      </c>
      <c r="N26" s="16">
        <v>1.2404</v>
      </c>
      <c r="O26" s="16">
        <v>1.5005</v>
      </c>
      <c r="P26" s="16">
        <v>1.5188</v>
      </c>
    </row>
    <row r="27" spans="1:16" ht="14.25">
      <c r="A27" s="8">
        <v>25</v>
      </c>
      <c r="B27" s="2">
        <v>104</v>
      </c>
      <c r="C27" s="9" t="s">
        <v>94</v>
      </c>
      <c r="D27" s="15">
        <v>6</v>
      </c>
      <c r="E27" s="16">
        <v>6</v>
      </c>
      <c r="F27" s="16">
        <v>6.1</v>
      </c>
      <c r="G27" s="16">
        <v>6.1</v>
      </c>
      <c r="H27" s="16">
        <v>5.738</v>
      </c>
      <c r="I27" s="16">
        <v>5.21</v>
      </c>
      <c r="J27" s="16">
        <v>4.7</v>
      </c>
      <c r="K27" s="16">
        <v>3.8</v>
      </c>
      <c r="L27" s="16">
        <v>3.2</v>
      </c>
      <c r="M27" s="16">
        <v>2.95</v>
      </c>
      <c r="N27" s="16">
        <v>2.85</v>
      </c>
      <c r="O27" s="16">
        <v>2.55</v>
      </c>
      <c r="P27" s="16">
        <v>2.25</v>
      </c>
    </row>
    <row r="28" spans="1:16" ht="14.25">
      <c r="A28" s="8">
        <v>26</v>
      </c>
      <c r="B28" s="2">
        <v>108</v>
      </c>
      <c r="C28" s="9" t="s">
        <v>5</v>
      </c>
      <c r="D28" s="15">
        <v>6.801</v>
      </c>
      <c r="E28" s="16">
        <v>6.857</v>
      </c>
      <c r="F28" s="16">
        <v>7.071</v>
      </c>
      <c r="G28" s="16">
        <v>7.268</v>
      </c>
      <c r="H28" s="16">
        <v>7.343</v>
      </c>
      <c r="I28" s="16">
        <v>7.476</v>
      </c>
      <c r="J28" s="16">
        <v>7.428</v>
      </c>
      <c r="K28" s="16">
        <v>7.592</v>
      </c>
      <c r="L28" s="16">
        <v>7.431</v>
      </c>
      <c r="M28" s="16">
        <v>7.184</v>
      </c>
      <c r="N28" s="16">
        <v>6.908</v>
      </c>
      <c r="O28" s="16">
        <v>6.523</v>
      </c>
      <c r="P28" s="16">
        <v>6.0756</v>
      </c>
    </row>
    <row r="29" spans="1:16" ht="14.25">
      <c r="A29" s="8">
        <v>27</v>
      </c>
      <c r="B29" s="2">
        <v>112</v>
      </c>
      <c r="C29" s="9" t="s">
        <v>119</v>
      </c>
      <c r="D29" s="15">
        <v>2.61</v>
      </c>
      <c r="E29" s="16">
        <v>2.73</v>
      </c>
      <c r="F29" s="16">
        <v>2.69</v>
      </c>
      <c r="G29" s="16">
        <v>2.38</v>
      </c>
      <c r="H29" s="16">
        <v>2.25</v>
      </c>
      <c r="I29" s="16">
        <v>2.09</v>
      </c>
      <c r="J29" s="16">
        <v>2.088</v>
      </c>
      <c r="K29" s="16">
        <v>1.9977</v>
      </c>
      <c r="L29" s="16">
        <v>1.6769</v>
      </c>
      <c r="M29" s="16">
        <v>1.3113</v>
      </c>
      <c r="N29" s="16">
        <v>1.2551</v>
      </c>
      <c r="O29" s="16">
        <v>1.4268</v>
      </c>
      <c r="P29" s="16">
        <v>1.5823</v>
      </c>
    </row>
    <row r="30" spans="1:16" ht="14.25">
      <c r="A30" s="8">
        <v>28</v>
      </c>
      <c r="B30" s="2">
        <v>116</v>
      </c>
      <c r="C30" s="9" t="s">
        <v>90</v>
      </c>
      <c r="D30" s="15">
        <v>6.947</v>
      </c>
      <c r="E30" s="16">
        <v>6.947</v>
      </c>
      <c r="F30" s="16">
        <v>6.947</v>
      </c>
      <c r="G30" s="16">
        <v>6.7034</v>
      </c>
      <c r="H30" s="16">
        <v>6.16</v>
      </c>
      <c r="I30" s="16">
        <v>5.421</v>
      </c>
      <c r="J30" s="16">
        <v>6.37</v>
      </c>
      <c r="K30" s="16">
        <v>5.9896</v>
      </c>
      <c r="L30" s="16">
        <v>5.1276</v>
      </c>
      <c r="M30" s="16">
        <v>4.25</v>
      </c>
      <c r="N30" s="16">
        <v>3.44</v>
      </c>
      <c r="O30" s="16">
        <v>3.0813</v>
      </c>
      <c r="P30" s="16">
        <v>2.7</v>
      </c>
    </row>
    <row r="31" spans="1:16" ht="14.25">
      <c r="A31" s="8">
        <v>29</v>
      </c>
      <c r="B31" s="2">
        <v>120</v>
      </c>
      <c r="C31" s="9" t="s">
        <v>25</v>
      </c>
      <c r="D31" s="15">
        <v>5.489</v>
      </c>
      <c r="E31" s="16">
        <v>5.527</v>
      </c>
      <c r="F31" s="16">
        <v>5.805</v>
      </c>
      <c r="G31" s="16">
        <v>6.085</v>
      </c>
      <c r="H31" s="16">
        <v>6.307</v>
      </c>
      <c r="I31" s="16">
        <v>6.473</v>
      </c>
      <c r="J31" s="16">
        <v>6.702</v>
      </c>
      <c r="K31" s="16">
        <v>6.598</v>
      </c>
      <c r="L31" s="16">
        <v>6.217</v>
      </c>
      <c r="M31" s="16">
        <v>5.774</v>
      </c>
      <c r="N31" s="16">
        <v>5.492</v>
      </c>
      <c r="O31" s="16">
        <v>5.208</v>
      </c>
      <c r="P31" s="16">
        <v>4.8146</v>
      </c>
    </row>
    <row r="32" spans="1:16" ht="14.25">
      <c r="A32" s="8">
        <v>30</v>
      </c>
      <c r="B32" s="2">
        <v>124</v>
      </c>
      <c r="C32" s="9" t="s">
        <v>201</v>
      </c>
      <c r="D32" s="15">
        <v>3.645</v>
      </c>
      <c r="E32" s="16">
        <v>3.882</v>
      </c>
      <c r="F32" s="16">
        <v>3.675</v>
      </c>
      <c r="G32" s="16">
        <v>2.61</v>
      </c>
      <c r="H32" s="16">
        <v>1.976</v>
      </c>
      <c r="I32" s="16">
        <v>1.734</v>
      </c>
      <c r="J32" s="16">
        <v>1.634</v>
      </c>
      <c r="K32" s="16">
        <v>1.616</v>
      </c>
      <c r="L32" s="16">
        <v>1.694</v>
      </c>
      <c r="M32" s="16">
        <v>1.562</v>
      </c>
      <c r="N32" s="16">
        <v>1.516</v>
      </c>
      <c r="O32" s="16">
        <v>1.636</v>
      </c>
      <c r="P32" s="16">
        <v>1.61</v>
      </c>
    </row>
    <row r="33" spans="1:16" ht="14.25">
      <c r="A33" s="8">
        <v>31</v>
      </c>
      <c r="B33" s="2">
        <v>132</v>
      </c>
      <c r="C33" s="9" t="s">
        <v>231</v>
      </c>
      <c r="D33" s="15">
        <v>6.5663</v>
      </c>
      <c r="E33" s="16">
        <v>6.764</v>
      </c>
      <c r="F33" s="16">
        <v>6.9728</v>
      </c>
      <c r="G33" s="16">
        <v>6.9654</v>
      </c>
      <c r="H33" s="16">
        <v>6.8639</v>
      </c>
      <c r="I33" s="16">
        <v>6.615</v>
      </c>
      <c r="J33" s="16">
        <v>6.1</v>
      </c>
      <c r="K33" s="16">
        <v>5.6344</v>
      </c>
      <c r="L33" s="16">
        <v>4.9303</v>
      </c>
      <c r="M33" s="16">
        <v>4.1449</v>
      </c>
      <c r="N33" s="16">
        <v>3.2183</v>
      </c>
      <c r="O33" s="16">
        <v>2.624</v>
      </c>
      <c r="P33" s="16">
        <v>2.37</v>
      </c>
    </row>
    <row r="34" spans="1:16" ht="14.25">
      <c r="A34" s="8">
        <v>32</v>
      </c>
      <c r="B34" s="2">
        <v>140</v>
      </c>
      <c r="C34" s="9" t="s">
        <v>26</v>
      </c>
      <c r="D34" s="15">
        <v>5.516</v>
      </c>
      <c r="E34" s="16">
        <v>5.75</v>
      </c>
      <c r="F34" s="16">
        <v>5.9</v>
      </c>
      <c r="G34" s="16">
        <v>5.95</v>
      </c>
      <c r="H34" s="16">
        <v>5.95</v>
      </c>
      <c r="I34" s="16">
        <v>5.95</v>
      </c>
      <c r="J34" s="16">
        <v>5.95</v>
      </c>
      <c r="K34" s="16">
        <v>5.9</v>
      </c>
      <c r="L34" s="16">
        <v>5.65</v>
      </c>
      <c r="M34" s="16">
        <v>5.54</v>
      </c>
      <c r="N34" s="16">
        <v>5.3</v>
      </c>
      <c r="O34" s="16">
        <v>4.8465</v>
      </c>
      <c r="P34" s="16">
        <v>4.4096</v>
      </c>
    </row>
    <row r="35" spans="1:16" ht="14.25">
      <c r="A35" s="8">
        <v>33</v>
      </c>
      <c r="B35" s="2">
        <v>144</v>
      </c>
      <c r="C35" s="9" t="s">
        <v>87</v>
      </c>
      <c r="D35" s="15">
        <v>5.8</v>
      </c>
      <c r="E35" s="16">
        <v>5.8</v>
      </c>
      <c r="F35" s="16">
        <v>5.2</v>
      </c>
      <c r="G35" s="16">
        <v>4.7</v>
      </c>
      <c r="H35" s="16">
        <v>4</v>
      </c>
      <c r="I35" s="16">
        <v>3.6064</v>
      </c>
      <c r="J35" s="16">
        <v>3.1894</v>
      </c>
      <c r="K35" s="16">
        <v>2.644</v>
      </c>
      <c r="L35" s="16">
        <v>2.3839</v>
      </c>
      <c r="M35" s="16">
        <v>2.2431</v>
      </c>
      <c r="N35" s="16">
        <v>2.262</v>
      </c>
      <c r="O35" s="16">
        <v>2.279</v>
      </c>
      <c r="P35" s="16">
        <v>2.1113</v>
      </c>
    </row>
    <row r="36" spans="1:16" ht="14.25">
      <c r="A36" s="8">
        <v>34</v>
      </c>
      <c r="B36" s="2">
        <v>148</v>
      </c>
      <c r="C36" s="9" t="s">
        <v>27</v>
      </c>
      <c r="D36" s="15">
        <v>6.1</v>
      </c>
      <c r="E36" s="16">
        <v>6.2</v>
      </c>
      <c r="F36" s="16">
        <v>6.3</v>
      </c>
      <c r="G36" s="16">
        <v>6.4</v>
      </c>
      <c r="H36" s="16">
        <v>6.671</v>
      </c>
      <c r="I36" s="16">
        <v>6.874</v>
      </c>
      <c r="J36" s="16">
        <v>7.037</v>
      </c>
      <c r="K36" s="16">
        <v>7.212</v>
      </c>
      <c r="L36" s="16">
        <v>7.388</v>
      </c>
      <c r="M36" s="16">
        <v>7.407</v>
      </c>
      <c r="N36" s="16">
        <v>7.237</v>
      </c>
      <c r="O36" s="16">
        <v>6.853</v>
      </c>
      <c r="P36" s="16">
        <v>6.3129</v>
      </c>
    </row>
    <row r="37" spans="1:16" ht="14.25">
      <c r="A37" s="8">
        <v>35</v>
      </c>
      <c r="B37" s="2">
        <v>152</v>
      </c>
      <c r="C37" s="9" t="s">
        <v>191</v>
      </c>
      <c r="D37" s="15">
        <v>5.1522</v>
      </c>
      <c r="E37" s="16">
        <v>5.1771</v>
      </c>
      <c r="F37" s="16">
        <v>4.9638</v>
      </c>
      <c r="G37" s="16">
        <v>4.4586</v>
      </c>
      <c r="H37" s="16">
        <v>3.565</v>
      </c>
      <c r="I37" s="16">
        <v>2.9315</v>
      </c>
      <c r="J37" s="16">
        <v>2.6554</v>
      </c>
      <c r="K37" s="16">
        <v>2.6002</v>
      </c>
      <c r="L37" s="16">
        <v>2.3779</v>
      </c>
      <c r="M37" s="16">
        <v>2.1604</v>
      </c>
      <c r="N37" s="16">
        <v>2.0011</v>
      </c>
      <c r="O37" s="16">
        <v>1.8773</v>
      </c>
      <c r="P37" s="16">
        <v>1.7823</v>
      </c>
    </row>
    <row r="38" spans="1:16" ht="14.25">
      <c r="A38" s="8">
        <v>36</v>
      </c>
      <c r="B38" s="2">
        <v>156</v>
      </c>
      <c r="C38" s="9" t="s">
        <v>63</v>
      </c>
      <c r="D38" s="15">
        <v>6.107</v>
      </c>
      <c r="E38" s="16">
        <v>5.476</v>
      </c>
      <c r="F38" s="16">
        <v>6.15</v>
      </c>
      <c r="G38" s="16">
        <v>6.3</v>
      </c>
      <c r="H38" s="16">
        <v>4.85</v>
      </c>
      <c r="I38" s="16">
        <v>3.0138</v>
      </c>
      <c r="J38" s="16">
        <v>2.52</v>
      </c>
      <c r="K38" s="16">
        <v>2.75</v>
      </c>
      <c r="L38" s="16">
        <v>2</v>
      </c>
      <c r="M38" s="16">
        <v>1.48</v>
      </c>
      <c r="N38" s="16">
        <v>1.5</v>
      </c>
      <c r="O38" s="16">
        <v>1.53</v>
      </c>
      <c r="P38" s="16">
        <v>1.55</v>
      </c>
    </row>
    <row r="39" spans="1:16" ht="14.25">
      <c r="A39" s="8">
        <v>37</v>
      </c>
      <c r="B39" s="2">
        <v>158</v>
      </c>
      <c r="C39" s="9" t="s">
        <v>70</v>
      </c>
      <c r="D39" s="15">
        <v>5.9029</v>
      </c>
      <c r="E39" s="16">
        <v>6.0602</v>
      </c>
      <c r="F39" s="16">
        <v>5.2875</v>
      </c>
      <c r="G39" s="16">
        <v>4.4125</v>
      </c>
      <c r="H39" s="16">
        <v>3.3825</v>
      </c>
      <c r="I39" s="16">
        <v>2.64</v>
      </c>
      <c r="J39" s="16">
        <v>2.1975</v>
      </c>
      <c r="K39" s="16">
        <v>1.845</v>
      </c>
      <c r="L39" s="16">
        <v>1.7925</v>
      </c>
      <c r="M39" s="16">
        <v>1.7275</v>
      </c>
      <c r="N39" s="16">
        <v>1.43</v>
      </c>
      <c r="O39" s="16">
        <v>1.2614</v>
      </c>
      <c r="P39" s="16">
        <v>1.0746</v>
      </c>
    </row>
    <row r="40" spans="1:16" ht="14.25">
      <c r="A40" s="8">
        <v>38</v>
      </c>
      <c r="B40" s="2">
        <v>170</v>
      </c>
      <c r="C40" s="9" t="s">
        <v>192</v>
      </c>
      <c r="D40" s="15">
        <v>6.76</v>
      </c>
      <c r="E40" s="16">
        <v>6.76</v>
      </c>
      <c r="F40" s="16">
        <v>6.76</v>
      </c>
      <c r="G40" s="16">
        <v>6.181</v>
      </c>
      <c r="H40" s="16">
        <v>4.9005</v>
      </c>
      <c r="I40" s="16">
        <v>4.2532</v>
      </c>
      <c r="J40" s="16">
        <v>3.7</v>
      </c>
      <c r="K40" s="16">
        <v>3.1752</v>
      </c>
      <c r="L40" s="16">
        <v>2.842</v>
      </c>
      <c r="M40" s="16">
        <v>2.5</v>
      </c>
      <c r="N40" s="16">
        <v>2.3</v>
      </c>
      <c r="O40" s="16">
        <v>2.1</v>
      </c>
      <c r="P40" s="16">
        <v>1.9339</v>
      </c>
    </row>
    <row r="41" spans="1:16" ht="14.25">
      <c r="A41" s="8">
        <v>39</v>
      </c>
      <c r="B41" s="2">
        <v>174</v>
      </c>
      <c r="C41" s="9" t="s">
        <v>6</v>
      </c>
      <c r="D41" s="15">
        <v>6</v>
      </c>
      <c r="E41" s="16">
        <v>6.601</v>
      </c>
      <c r="F41" s="16">
        <v>6.909</v>
      </c>
      <c r="G41" s="16">
        <v>7.05</v>
      </c>
      <c r="H41" s="16">
        <v>7.05</v>
      </c>
      <c r="I41" s="16">
        <v>7.05</v>
      </c>
      <c r="J41" s="16">
        <v>7.05</v>
      </c>
      <c r="K41" s="16">
        <v>6.7</v>
      </c>
      <c r="L41" s="16">
        <v>6.1</v>
      </c>
      <c r="M41" s="16">
        <v>5.6</v>
      </c>
      <c r="N41" s="16">
        <v>5.2</v>
      </c>
      <c r="O41" s="16">
        <v>4.9</v>
      </c>
      <c r="P41" s="16">
        <v>4.6</v>
      </c>
    </row>
    <row r="42" spans="1:16" ht="14.25">
      <c r="A42" s="8">
        <v>40</v>
      </c>
      <c r="B42" s="2">
        <v>175</v>
      </c>
      <c r="C42" s="9" t="s">
        <v>14</v>
      </c>
      <c r="D42" s="15">
        <v>7.91</v>
      </c>
      <c r="E42" s="16">
        <v>7.91</v>
      </c>
      <c r="F42" s="16">
        <v>7.91</v>
      </c>
      <c r="G42" s="16">
        <v>7.91</v>
      </c>
      <c r="H42" s="16">
        <v>7.91</v>
      </c>
      <c r="I42" s="16">
        <v>7.91</v>
      </c>
      <c r="J42" s="16">
        <v>7.3504</v>
      </c>
      <c r="K42" s="16">
        <v>6.727</v>
      </c>
      <c r="L42" s="16">
        <v>5.25</v>
      </c>
      <c r="M42" s="16">
        <v>5.08</v>
      </c>
      <c r="N42" s="16">
        <v>4.8</v>
      </c>
      <c r="O42" s="16">
        <v>4.6</v>
      </c>
      <c r="P42" s="16">
        <v>4.1</v>
      </c>
    </row>
    <row r="43" spans="1:16" ht="14.25">
      <c r="A43" s="8">
        <v>41</v>
      </c>
      <c r="B43" s="2">
        <v>178</v>
      </c>
      <c r="C43" s="9" t="s">
        <v>28</v>
      </c>
      <c r="D43" s="15">
        <v>5.684</v>
      </c>
      <c r="E43" s="16">
        <v>5.786</v>
      </c>
      <c r="F43" s="16">
        <v>5.989</v>
      </c>
      <c r="G43" s="16">
        <v>6.192</v>
      </c>
      <c r="H43" s="16">
        <v>6.35</v>
      </c>
      <c r="I43" s="16">
        <v>6.35</v>
      </c>
      <c r="J43" s="16">
        <v>6</v>
      </c>
      <c r="K43" s="16">
        <v>5.547</v>
      </c>
      <c r="L43" s="16">
        <v>5.207</v>
      </c>
      <c r="M43" s="16">
        <v>5.125</v>
      </c>
      <c r="N43" s="16">
        <v>5.1</v>
      </c>
      <c r="O43" s="16">
        <v>5.05</v>
      </c>
      <c r="P43" s="16">
        <v>4.95</v>
      </c>
    </row>
    <row r="44" spans="1:16" ht="14.25">
      <c r="A44" s="8">
        <v>42</v>
      </c>
      <c r="B44" s="2">
        <v>180</v>
      </c>
      <c r="C44" s="9" t="s">
        <v>29</v>
      </c>
      <c r="D44" s="15">
        <v>5.98</v>
      </c>
      <c r="E44" s="16">
        <v>5.98</v>
      </c>
      <c r="F44" s="16">
        <v>6.04</v>
      </c>
      <c r="G44" s="16">
        <v>6.15</v>
      </c>
      <c r="H44" s="16">
        <v>6.289</v>
      </c>
      <c r="I44" s="16">
        <v>6.462</v>
      </c>
      <c r="J44" s="16">
        <v>6.72</v>
      </c>
      <c r="K44" s="16">
        <v>6.975</v>
      </c>
      <c r="L44" s="16">
        <v>7.1</v>
      </c>
      <c r="M44" s="16">
        <v>7.1</v>
      </c>
      <c r="N44" s="16">
        <v>6.95</v>
      </c>
      <c r="O44" s="16">
        <v>6.6</v>
      </c>
      <c r="P44" s="16">
        <v>6.15</v>
      </c>
    </row>
    <row r="45" spans="1:16" ht="14.25">
      <c r="A45" s="8">
        <v>43</v>
      </c>
      <c r="B45" s="2">
        <v>188</v>
      </c>
      <c r="C45" s="9" t="s">
        <v>180</v>
      </c>
      <c r="D45" s="15">
        <v>5.9462</v>
      </c>
      <c r="E45" s="16">
        <v>6.3916</v>
      </c>
      <c r="F45" s="16">
        <v>6.28</v>
      </c>
      <c r="G45" s="16">
        <v>5.2603</v>
      </c>
      <c r="H45" s="16">
        <v>4.0588</v>
      </c>
      <c r="I45" s="16">
        <v>3.704</v>
      </c>
      <c r="J45" s="16">
        <v>3.5009</v>
      </c>
      <c r="K45" s="16">
        <v>3.3066</v>
      </c>
      <c r="L45" s="16">
        <v>3.0069</v>
      </c>
      <c r="M45" s="16">
        <v>2.6139</v>
      </c>
      <c r="N45" s="16">
        <v>2.1674</v>
      </c>
      <c r="O45" s="16">
        <v>2.0074</v>
      </c>
      <c r="P45" s="16">
        <v>1.8507</v>
      </c>
    </row>
    <row r="46" spans="1:16" ht="14.25">
      <c r="A46" s="8">
        <v>44</v>
      </c>
      <c r="B46" s="2">
        <v>191</v>
      </c>
      <c r="C46" s="9" t="s">
        <v>144</v>
      </c>
      <c r="D46" s="15">
        <v>2.73</v>
      </c>
      <c r="E46" s="16">
        <v>2.38</v>
      </c>
      <c r="F46" s="16">
        <v>2.218</v>
      </c>
      <c r="G46" s="16">
        <v>2.003</v>
      </c>
      <c r="H46" s="16">
        <v>1.976</v>
      </c>
      <c r="I46" s="16">
        <v>1.8986</v>
      </c>
      <c r="J46" s="16">
        <v>1.866</v>
      </c>
      <c r="K46" s="16">
        <v>1.72</v>
      </c>
      <c r="L46" s="16">
        <v>1.523</v>
      </c>
      <c r="M46" s="16">
        <v>1.62</v>
      </c>
      <c r="N46" s="16">
        <v>1.41</v>
      </c>
      <c r="O46" s="16">
        <v>1.522</v>
      </c>
      <c r="P46" s="16">
        <v>1.521</v>
      </c>
    </row>
    <row r="47" spans="1:16" ht="14.25">
      <c r="A47" s="8">
        <v>45</v>
      </c>
      <c r="B47" s="2">
        <v>192</v>
      </c>
      <c r="C47" s="9" t="s">
        <v>166</v>
      </c>
      <c r="D47" s="15">
        <v>4.15</v>
      </c>
      <c r="E47" s="16">
        <v>3.6995</v>
      </c>
      <c r="F47" s="16">
        <v>4.6805</v>
      </c>
      <c r="G47" s="16">
        <v>4.3</v>
      </c>
      <c r="H47" s="16">
        <v>3.6</v>
      </c>
      <c r="I47" s="16">
        <v>2.15</v>
      </c>
      <c r="J47" s="16">
        <v>1.8495</v>
      </c>
      <c r="K47" s="16">
        <v>1.8495</v>
      </c>
      <c r="L47" s="16">
        <v>1.6506</v>
      </c>
      <c r="M47" s="16">
        <v>1.6449</v>
      </c>
      <c r="N47" s="16">
        <v>1.6395</v>
      </c>
      <c r="O47" s="16">
        <v>1.6342</v>
      </c>
      <c r="P47" s="16">
        <v>1.6292</v>
      </c>
    </row>
    <row r="48" spans="1:16" ht="14.25">
      <c r="A48" s="8">
        <v>46</v>
      </c>
      <c r="B48" s="2">
        <v>196</v>
      </c>
      <c r="C48" s="9" t="s">
        <v>104</v>
      </c>
      <c r="D48" s="15">
        <v>3.705</v>
      </c>
      <c r="E48" s="16">
        <v>3.498</v>
      </c>
      <c r="F48" s="16">
        <v>3.436</v>
      </c>
      <c r="G48" s="16">
        <v>2.795</v>
      </c>
      <c r="H48" s="16">
        <v>2.49</v>
      </c>
      <c r="I48" s="16">
        <v>2.287</v>
      </c>
      <c r="J48" s="16">
        <v>2.449</v>
      </c>
      <c r="K48" s="16">
        <v>2.428</v>
      </c>
      <c r="L48" s="16">
        <v>2.3293</v>
      </c>
      <c r="M48" s="16">
        <v>1.8891</v>
      </c>
      <c r="N48" s="16">
        <v>1.591</v>
      </c>
      <c r="O48" s="16">
        <v>1.5068</v>
      </c>
      <c r="P48" s="16">
        <v>1.4633</v>
      </c>
    </row>
    <row r="49" spans="1:16" ht="14.25">
      <c r="A49" s="8">
        <v>47</v>
      </c>
      <c r="B49" s="2">
        <v>203</v>
      </c>
      <c r="C49" s="9" t="s">
        <v>121</v>
      </c>
      <c r="D49" s="15">
        <v>2.7383</v>
      </c>
      <c r="E49" s="16">
        <v>2.3765</v>
      </c>
      <c r="F49" s="16">
        <v>2.2088</v>
      </c>
      <c r="G49" s="16">
        <v>1.9573</v>
      </c>
      <c r="H49" s="16">
        <v>2.2108</v>
      </c>
      <c r="I49" s="16">
        <v>2.3588</v>
      </c>
      <c r="J49" s="16">
        <v>1.966</v>
      </c>
      <c r="K49" s="16">
        <v>1.9008</v>
      </c>
      <c r="L49" s="16">
        <v>1.6455</v>
      </c>
      <c r="M49" s="16">
        <v>1.167</v>
      </c>
      <c r="N49" s="16">
        <v>1.187</v>
      </c>
      <c r="O49" s="16">
        <v>1.4286</v>
      </c>
      <c r="P49" s="16">
        <v>1.4508</v>
      </c>
    </row>
    <row r="50" spans="1:16" ht="14.25">
      <c r="A50" s="8">
        <v>48</v>
      </c>
      <c r="B50" s="2">
        <v>204</v>
      </c>
      <c r="C50" s="9" t="s">
        <v>47</v>
      </c>
      <c r="D50" s="15">
        <v>5.857</v>
      </c>
      <c r="E50" s="16">
        <v>6.1341</v>
      </c>
      <c r="F50" s="16">
        <v>6.4228</v>
      </c>
      <c r="G50" s="16">
        <v>6.6491</v>
      </c>
      <c r="H50" s="16">
        <v>6.8349</v>
      </c>
      <c r="I50" s="16">
        <v>6.9952</v>
      </c>
      <c r="J50" s="16">
        <v>7.0087</v>
      </c>
      <c r="K50" s="16">
        <v>6.8818</v>
      </c>
      <c r="L50" s="16">
        <v>6.5629</v>
      </c>
      <c r="M50" s="16">
        <v>6.1566</v>
      </c>
      <c r="N50" s="16">
        <v>5.7841</v>
      </c>
      <c r="O50" s="16">
        <v>5.314</v>
      </c>
      <c r="P50" s="16">
        <v>4.8873</v>
      </c>
    </row>
    <row r="51" spans="1:16" ht="14.25">
      <c r="A51" s="8">
        <v>49</v>
      </c>
      <c r="B51" s="2">
        <v>208</v>
      </c>
      <c r="C51" s="9" t="s">
        <v>131</v>
      </c>
      <c r="D51" s="15">
        <v>2.5501</v>
      </c>
      <c r="E51" s="16">
        <v>2.5468</v>
      </c>
      <c r="F51" s="16">
        <v>2.5822</v>
      </c>
      <c r="G51" s="16">
        <v>2.2723</v>
      </c>
      <c r="H51" s="16">
        <v>1.9639</v>
      </c>
      <c r="I51" s="16">
        <v>1.6816</v>
      </c>
      <c r="J51" s="16">
        <v>1.4273</v>
      </c>
      <c r="K51" s="16">
        <v>1.5426</v>
      </c>
      <c r="L51" s="16">
        <v>1.748</v>
      </c>
      <c r="M51" s="16">
        <v>1.756</v>
      </c>
      <c r="N51" s="16">
        <v>1.76</v>
      </c>
      <c r="O51" s="16">
        <v>1.8537</v>
      </c>
      <c r="P51" s="16">
        <v>1.73</v>
      </c>
    </row>
    <row r="52" spans="1:16" ht="14.25">
      <c r="A52" s="8">
        <v>50</v>
      </c>
      <c r="B52" s="2">
        <v>214</v>
      </c>
      <c r="C52" s="9" t="s">
        <v>167</v>
      </c>
      <c r="D52" s="15">
        <v>7.5995</v>
      </c>
      <c r="E52" s="16">
        <v>7.6405</v>
      </c>
      <c r="F52" s="16">
        <v>7.3505</v>
      </c>
      <c r="G52" s="16">
        <v>6.6495</v>
      </c>
      <c r="H52" s="16">
        <v>5.6795</v>
      </c>
      <c r="I52" s="16">
        <v>4.76</v>
      </c>
      <c r="J52" s="16">
        <v>4.15</v>
      </c>
      <c r="K52" s="16">
        <v>3.6495</v>
      </c>
      <c r="L52" s="16">
        <v>3.3095</v>
      </c>
      <c r="M52" s="16">
        <v>2.98</v>
      </c>
      <c r="N52" s="16">
        <v>2.83</v>
      </c>
      <c r="O52" s="16">
        <v>2.67</v>
      </c>
      <c r="P52" s="16">
        <v>2.5262</v>
      </c>
    </row>
    <row r="53" spans="1:16" ht="14.25">
      <c r="A53" s="8">
        <v>51</v>
      </c>
      <c r="B53" s="2">
        <v>218</v>
      </c>
      <c r="C53" s="9" t="s">
        <v>193</v>
      </c>
      <c r="D53" s="15">
        <v>6.75</v>
      </c>
      <c r="E53" s="16">
        <v>6.75</v>
      </c>
      <c r="F53" s="16">
        <v>6.65</v>
      </c>
      <c r="G53" s="16">
        <v>6.4</v>
      </c>
      <c r="H53" s="16">
        <v>5.8001</v>
      </c>
      <c r="I53" s="16">
        <v>5.05</v>
      </c>
      <c r="J53" s="16">
        <v>4.45</v>
      </c>
      <c r="K53" s="16">
        <v>4</v>
      </c>
      <c r="L53" s="16">
        <v>3.55</v>
      </c>
      <c r="M53" s="16">
        <v>3.2</v>
      </c>
      <c r="N53" s="16">
        <v>2.884</v>
      </c>
      <c r="O53" s="16">
        <v>2.7294</v>
      </c>
      <c r="P53" s="16">
        <v>2.5863</v>
      </c>
    </row>
    <row r="54" spans="1:16" ht="14.25">
      <c r="A54" s="8">
        <v>52</v>
      </c>
      <c r="B54" s="2">
        <v>222</v>
      </c>
      <c r="C54" s="9" t="s">
        <v>181</v>
      </c>
      <c r="D54" s="15">
        <v>6.3616</v>
      </c>
      <c r="E54" s="16">
        <v>6.5973</v>
      </c>
      <c r="F54" s="16">
        <v>6.6665</v>
      </c>
      <c r="G54" s="16">
        <v>6.3622</v>
      </c>
      <c r="H54" s="16">
        <v>5.9472</v>
      </c>
      <c r="I54" s="16">
        <v>5.4211</v>
      </c>
      <c r="J54" s="16">
        <v>4.7457</v>
      </c>
      <c r="K54" s="16">
        <v>4.1669</v>
      </c>
      <c r="L54" s="16">
        <v>3.6895</v>
      </c>
      <c r="M54" s="16">
        <v>3.1956</v>
      </c>
      <c r="N54" s="16">
        <v>2.6178</v>
      </c>
      <c r="O54" s="16">
        <v>2.2281</v>
      </c>
      <c r="P54" s="16">
        <v>1.9728</v>
      </c>
    </row>
    <row r="55" spans="1:16" ht="14.25">
      <c r="A55" s="8">
        <v>53</v>
      </c>
      <c r="B55" s="2">
        <v>226</v>
      </c>
      <c r="C55" s="9" t="s">
        <v>30</v>
      </c>
      <c r="D55" s="15">
        <v>5.501</v>
      </c>
      <c r="E55" s="16">
        <v>5.499</v>
      </c>
      <c r="F55" s="16">
        <v>5.53</v>
      </c>
      <c r="G55" s="16">
        <v>5.658</v>
      </c>
      <c r="H55" s="16">
        <v>5.68</v>
      </c>
      <c r="I55" s="16">
        <v>5.68</v>
      </c>
      <c r="J55" s="16">
        <v>5.79</v>
      </c>
      <c r="K55" s="16">
        <v>5.89</v>
      </c>
      <c r="L55" s="16">
        <v>5.89</v>
      </c>
      <c r="M55" s="16">
        <v>5.868</v>
      </c>
      <c r="N55" s="16">
        <v>5.638</v>
      </c>
      <c r="O55" s="16">
        <v>5.36</v>
      </c>
      <c r="P55" s="16">
        <v>4.9666</v>
      </c>
    </row>
    <row r="56" spans="1:16" ht="14.25">
      <c r="A56" s="8">
        <v>54</v>
      </c>
      <c r="B56" s="2">
        <v>231</v>
      </c>
      <c r="C56" s="9" t="s">
        <v>9</v>
      </c>
      <c r="D56" s="15">
        <v>7.1696</v>
      </c>
      <c r="E56" s="16">
        <v>6.9023</v>
      </c>
      <c r="F56" s="16">
        <v>6.8972</v>
      </c>
      <c r="G56" s="16">
        <v>6.8691</v>
      </c>
      <c r="H56" s="16">
        <v>7.1038</v>
      </c>
      <c r="I56" s="16">
        <v>7.1838</v>
      </c>
      <c r="J56" s="16">
        <v>7.4247</v>
      </c>
      <c r="K56" s="16">
        <v>7.3673</v>
      </c>
      <c r="L56" s="16">
        <v>7.0888</v>
      </c>
      <c r="M56" s="16">
        <v>6.8335</v>
      </c>
      <c r="N56" s="16">
        <v>6.131</v>
      </c>
      <c r="O56" s="16">
        <v>5.258</v>
      </c>
      <c r="P56" s="16">
        <v>4.5889</v>
      </c>
    </row>
    <row r="57" spans="1:16" ht="14.25">
      <c r="A57" s="8">
        <v>55</v>
      </c>
      <c r="B57" s="2">
        <v>232</v>
      </c>
      <c r="C57" s="9" t="s">
        <v>8</v>
      </c>
      <c r="D57" s="15">
        <v>6.965</v>
      </c>
      <c r="E57" s="16">
        <v>6.965</v>
      </c>
      <c r="F57" s="16">
        <v>6.815</v>
      </c>
      <c r="G57" s="16">
        <v>6.699</v>
      </c>
      <c r="H57" s="16">
        <v>6.62</v>
      </c>
      <c r="I57" s="16">
        <v>6.62</v>
      </c>
      <c r="J57" s="16">
        <v>6.7</v>
      </c>
      <c r="K57" s="16">
        <v>6.51</v>
      </c>
      <c r="L57" s="16">
        <v>6.2</v>
      </c>
      <c r="M57" s="16">
        <v>5.6</v>
      </c>
      <c r="N57" s="16">
        <v>5.1</v>
      </c>
      <c r="O57" s="16">
        <v>4.8</v>
      </c>
      <c r="P57" s="16">
        <v>4.4</v>
      </c>
    </row>
    <row r="58" spans="1:16" ht="14.25">
      <c r="A58" s="8">
        <v>56</v>
      </c>
      <c r="B58" s="2">
        <v>233</v>
      </c>
      <c r="C58" s="9" t="s">
        <v>132</v>
      </c>
      <c r="D58" s="15">
        <v>2.06</v>
      </c>
      <c r="E58" s="16">
        <v>1.99</v>
      </c>
      <c r="F58" s="16">
        <v>1.94</v>
      </c>
      <c r="G58" s="16">
        <v>2.02</v>
      </c>
      <c r="H58" s="16">
        <v>2.15</v>
      </c>
      <c r="I58" s="16">
        <v>2.06</v>
      </c>
      <c r="J58" s="16">
        <v>2.09</v>
      </c>
      <c r="K58" s="16">
        <v>2.199</v>
      </c>
      <c r="L58" s="16">
        <v>1.627</v>
      </c>
      <c r="M58" s="16">
        <v>1.331</v>
      </c>
      <c r="N58" s="16">
        <v>1.391</v>
      </c>
      <c r="O58" s="16">
        <v>1.662</v>
      </c>
      <c r="P58" s="16">
        <v>1.5908</v>
      </c>
    </row>
    <row r="59" spans="1:16" ht="14.25">
      <c r="A59" s="8">
        <v>57</v>
      </c>
      <c r="B59" s="2">
        <v>242</v>
      </c>
      <c r="C59" s="9" t="s">
        <v>207</v>
      </c>
      <c r="D59" s="15">
        <v>6.625</v>
      </c>
      <c r="E59" s="16">
        <v>6.792</v>
      </c>
      <c r="F59" s="16">
        <v>5.953</v>
      </c>
      <c r="G59" s="16">
        <v>5</v>
      </c>
      <c r="H59" s="16">
        <v>4.2</v>
      </c>
      <c r="I59" s="16">
        <v>4</v>
      </c>
      <c r="J59" s="16">
        <v>3.8</v>
      </c>
      <c r="K59" s="16">
        <v>3.47</v>
      </c>
      <c r="L59" s="16">
        <v>3.35</v>
      </c>
      <c r="M59" s="16">
        <v>3.19</v>
      </c>
      <c r="N59" s="16">
        <v>2.98</v>
      </c>
      <c r="O59" s="16">
        <v>2.75</v>
      </c>
      <c r="P59" s="16">
        <v>2.605</v>
      </c>
    </row>
    <row r="60" spans="1:16" ht="14.25">
      <c r="A60" s="8">
        <v>58</v>
      </c>
      <c r="B60" s="2">
        <v>246</v>
      </c>
      <c r="C60" s="9" t="s">
        <v>133</v>
      </c>
      <c r="D60" s="15">
        <v>2.997</v>
      </c>
      <c r="E60" s="16">
        <v>2.769</v>
      </c>
      <c r="F60" s="16">
        <v>2.66</v>
      </c>
      <c r="G60" s="16">
        <v>2.191</v>
      </c>
      <c r="H60" s="16">
        <v>1.623</v>
      </c>
      <c r="I60" s="16">
        <v>1.663</v>
      </c>
      <c r="J60" s="16">
        <v>1.685</v>
      </c>
      <c r="K60" s="16">
        <v>1.66</v>
      </c>
      <c r="L60" s="16">
        <v>1.819</v>
      </c>
      <c r="M60" s="16">
        <v>1.743</v>
      </c>
      <c r="N60" s="16">
        <v>1.754</v>
      </c>
      <c r="O60" s="16">
        <v>1.8396</v>
      </c>
      <c r="P60" s="16">
        <v>1.7489</v>
      </c>
    </row>
    <row r="61" spans="1:16" ht="14.25">
      <c r="A61" s="8">
        <v>59</v>
      </c>
      <c r="B61" s="2">
        <v>250</v>
      </c>
      <c r="C61" s="9" t="s">
        <v>157</v>
      </c>
      <c r="D61" s="15">
        <v>2.7472</v>
      </c>
      <c r="E61" s="16">
        <v>2.6894</v>
      </c>
      <c r="F61" s="16">
        <v>2.8318</v>
      </c>
      <c r="G61" s="16">
        <v>2.6391</v>
      </c>
      <c r="H61" s="16">
        <v>2.3004</v>
      </c>
      <c r="I61" s="16">
        <v>1.861</v>
      </c>
      <c r="J61" s="16">
        <v>1.8653</v>
      </c>
      <c r="K61" s="16">
        <v>1.805</v>
      </c>
      <c r="L61" s="16">
        <v>1.7149</v>
      </c>
      <c r="M61" s="16">
        <v>1.7621</v>
      </c>
      <c r="N61" s="16">
        <v>1.8823</v>
      </c>
      <c r="O61" s="16">
        <v>1.972</v>
      </c>
      <c r="P61" s="16">
        <v>1.9982</v>
      </c>
    </row>
    <row r="62" spans="1:16" ht="14.25">
      <c r="A62" s="8">
        <v>60</v>
      </c>
      <c r="B62" s="2">
        <v>254</v>
      </c>
      <c r="C62" s="9" t="s">
        <v>194</v>
      </c>
      <c r="D62" s="15">
        <v>5</v>
      </c>
      <c r="E62" s="16">
        <v>4.92</v>
      </c>
      <c r="F62" s="16">
        <v>5.02</v>
      </c>
      <c r="G62" s="16">
        <v>5</v>
      </c>
      <c r="H62" s="16">
        <v>4.18</v>
      </c>
      <c r="I62" s="16">
        <v>3.3</v>
      </c>
      <c r="J62" s="16">
        <v>3.58</v>
      </c>
      <c r="K62" s="16">
        <v>3.73</v>
      </c>
      <c r="L62" s="16">
        <v>4.05</v>
      </c>
      <c r="M62" s="16">
        <v>3.9265</v>
      </c>
      <c r="N62" s="16">
        <v>3.6758</v>
      </c>
      <c r="O62" s="16">
        <v>3.634</v>
      </c>
      <c r="P62" s="16">
        <v>3.4843</v>
      </c>
    </row>
    <row r="63" spans="1:16" ht="14.25">
      <c r="A63" s="8">
        <v>61</v>
      </c>
      <c r="B63" s="2">
        <v>258</v>
      </c>
      <c r="C63" s="9" t="s">
        <v>216</v>
      </c>
      <c r="D63" s="15">
        <v>6</v>
      </c>
      <c r="E63" s="16">
        <v>5.861</v>
      </c>
      <c r="F63" s="16">
        <v>5.4381</v>
      </c>
      <c r="G63" s="16">
        <v>5.199</v>
      </c>
      <c r="H63" s="16">
        <v>4.8575</v>
      </c>
      <c r="I63" s="16">
        <v>4.229</v>
      </c>
      <c r="J63" s="16">
        <v>3.815</v>
      </c>
      <c r="K63" s="16">
        <v>3.6447</v>
      </c>
      <c r="L63" s="16">
        <v>3.1094</v>
      </c>
      <c r="M63" s="16">
        <v>2.6133</v>
      </c>
      <c r="N63" s="16">
        <v>2.3608</v>
      </c>
      <c r="O63" s="16">
        <v>2.1673</v>
      </c>
      <c r="P63" s="16">
        <v>2.0708</v>
      </c>
    </row>
    <row r="64" spans="1:16" ht="14.25">
      <c r="A64" s="8">
        <v>62</v>
      </c>
      <c r="B64" s="2">
        <v>262</v>
      </c>
      <c r="C64" s="9" t="s">
        <v>7</v>
      </c>
      <c r="D64" s="15">
        <v>6.312</v>
      </c>
      <c r="E64" s="16">
        <v>6.3874</v>
      </c>
      <c r="F64" s="16">
        <v>6.547</v>
      </c>
      <c r="G64" s="16">
        <v>6.707</v>
      </c>
      <c r="H64" s="16">
        <v>6.845</v>
      </c>
      <c r="I64" s="16">
        <v>6.644</v>
      </c>
      <c r="J64" s="16">
        <v>6.257</v>
      </c>
      <c r="K64" s="16">
        <v>6.181</v>
      </c>
      <c r="L64" s="16">
        <v>5.85</v>
      </c>
      <c r="M64" s="16">
        <v>4.812</v>
      </c>
      <c r="N64" s="16">
        <v>4.21</v>
      </c>
      <c r="O64" s="16">
        <v>3.7</v>
      </c>
      <c r="P64" s="16">
        <v>3.3</v>
      </c>
    </row>
    <row r="65" spans="1:16" ht="14.25">
      <c r="A65" s="8">
        <v>63</v>
      </c>
      <c r="B65" s="2">
        <v>266</v>
      </c>
      <c r="C65" s="9" t="s">
        <v>31</v>
      </c>
      <c r="D65" s="15">
        <v>3.987</v>
      </c>
      <c r="E65" s="16">
        <v>4.201</v>
      </c>
      <c r="F65" s="16">
        <v>4.587</v>
      </c>
      <c r="G65" s="16">
        <v>4.933</v>
      </c>
      <c r="H65" s="16">
        <v>5.228</v>
      </c>
      <c r="I65" s="16">
        <v>5.572</v>
      </c>
      <c r="J65" s="16">
        <v>5.721</v>
      </c>
      <c r="K65" s="16">
        <v>5.577</v>
      </c>
      <c r="L65" s="16">
        <v>5.217</v>
      </c>
      <c r="M65" s="16">
        <v>4.766</v>
      </c>
      <c r="N65" s="16">
        <v>4.35</v>
      </c>
      <c r="O65" s="16">
        <v>4.15</v>
      </c>
      <c r="P65" s="16">
        <v>4</v>
      </c>
    </row>
    <row r="66" spans="1:16" ht="14.25">
      <c r="A66" s="8">
        <v>64</v>
      </c>
      <c r="B66" s="2">
        <v>268</v>
      </c>
      <c r="C66" s="9" t="s">
        <v>105</v>
      </c>
      <c r="D66" s="15">
        <v>3</v>
      </c>
      <c r="E66" s="16">
        <v>2.909</v>
      </c>
      <c r="F66" s="16">
        <v>2.979</v>
      </c>
      <c r="G66" s="16">
        <v>2.611</v>
      </c>
      <c r="H66" s="16">
        <v>2.601</v>
      </c>
      <c r="I66" s="16">
        <v>2.39</v>
      </c>
      <c r="J66" s="16">
        <v>2.269</v>
      </c>
      <c r="K66" s="16">
        <v>2.263</v>
      </c>
      <c r="L66" s="16">
        <v>2.05</v>
      </c>
      <c r="M66" s="16">
        <v>1.72</v>
      </c>
      <c r="N66" s="16">
        <v>1.58</v>
      </c>
      <c r="O66" s="16">
        <v>1.8</v>
      </c>
      <c r="P66" s="16">
        <v>1.8097</v>
      </c>
    </row>
    <row r="67" spans="1:16" ht="14.25">
      <c r="A67" s="8">
        <v>65</v>
      </c>
      <c r="B67" s="2">
        <v>270</v>
      </c>
      <c r="C67" s="9" t="s">
        <v>50</v>
      </c>
      <c r="D67" s="15">
        <v>5.2875</v>
      </c>
      <c r="E67" s="16">
        <v>5.4639</v>
      </c>
      <c r="F67" s="16">
        <v>5.6969</v>
      </c>
      <c r="G67" s="16">
        <v>5.9633</v>
      </c>
      <c r="H67" s="16">
        <v>6.2023</v>
      </c>
      <c r="I67" s="16">
        <v>6.3384</v>
      </c>
      <c r="J67" s="16">
        <v>6.2918</v>
      </c>
      <c r="K67" s="16">
        <v>6.1417</v>
      </c>
      <c r="L67" s="16">
        <v>6.0808</v>
      </c>
      <c r="M67" s="16">
        <v>5.9863</v>
      </c>
      <c r="N67" s="16">
        <v>5.853</v>
      </c>
      <c r="O67" s="16">
        <v>5.7884</v>
      </c>
      <c r="P67" s="16">
        <v>5.7757</v>
      </c>
    </row>
    <row r="68" spans="1:16" ht="14.25">
      <c r="A68" s="8">
        <v>66</v>
      </c>
      <c r="B68" s="2">
        <v>275</v>
      </c>
      <c r="C68" s="9" t="s">
        <v>232</v>
      </c>
      <c r="D68" s="15">
        <v>7.38</v>
      </c>
      <c r="E68" s="16">
        <v>7.38</v>
      </c>
      <c r="F68" s="16">
        <v>7.995</v>
      </c>
      <c r="G68" s="16">
        <v>7.995</v>
      </c>
      <c r="H68" s="16">
        <v>7.694</v>
      </c>
      <c r="I68" s="16">
        <v>7.504</v>
      </c>
      <c r="J68" s="16">
        <v>7.0491</v>
      </c>
      <c r="K68" s="16">
        <v>6.7552</v>
      </c>
      <c r="L68" s="16">
        <v>6.6055</v>
      </c>
      <c r="M68" s="16">
        <v>5.8032</v>
      </c>
      <c r="N68" s="16">
        <v>5.0306</v>
      </c>
      <c r="O68" s="16">
        <v>4.602</v>
      </c>
      <c r="P68" s="16">
        <v>4.28</v>
      </c>
    </row>
    <row r="69" spans="1:16" ht="14.25">
      <c r="A69" s="8">
        <v>67</v>
      </c>
      <c r="B69" s="2">
        <v>276</v>
      </c>
      <c r="C69" s="9" t="s">
        <v>158</v>
      </c>
      <c r="D69" s="15">
        <v>2.128</v>
      </c>
      <c r="E69" s="16">
        <v>2.294</v>
      </c>
      <c r="F69" s="16">
        <v>2.4736</v>
      </c>
      <c r="G69" s="16">
        <v>2.3605</v>
      </c>
      <c r="H69" s="16">
        <v>1.7084</v>
      </c>
      <c r="I69" s="16">
        <v>1.508</v>
      </c>
      <c r="J69" s="16">
        <v>1.4637</v>
      </c>
      <c r="K69" s="16">
        <v>1.4289</v>
      </c>
      <c r="L69" s="16">
        <v>1.3007</v>
      </c>
      <c r="M69" s="16">
        <v>1.3456</v>
      </c>
      <c r="N69" s="16">
        <v>1.3513</v>
      </c>
      <c r="O69" s="16">
        <v>1.3623</v>
      </c>
      <c r="P69" s="16">
        <v>1.3909</v>
      </c>
    </row>
    <row r="70" spans="1:16" ht="14.25">
      <c r="A70" s="8">
        <v>68</v>
      </c>
      <c r="B70" s="2">
        <v>288</v>
      </c>
      <c r="C70" s="9" t="s">
        <v>51</v>
      </c>
      <c r="D70" s="15">
        <v>6.442</v>
      </c>
      <c r="E70" s="16">
        <v>6.6391</v>
      </c>
      <c r="F70" s="16">
        <v>6.8436</v>
      </c>
      <c r="G70" s="16">
        <v>6.9514</v>
      </c>
      <c r="H70" s="16">
        <v>6.8975</v>
      </c>
      <c r="I70" s="16">
        <v>6.6878</v>
      </c>
      <c r="J70" s="16">
        <v>6.3494</v>
      </c>
      <c r="K70" s="16">
        <v>5.8817</v>
      </c>
      <c r="L70" s="16">
        <v>5.3426</v>
      </c>
      <c r="M70" s="16">
        <v>4.8144</v>
      </c>
      <c r="N70" s="16">
        <v>4.566</v>
      </c>
      <c r="O70" s="16">
        <v>4.2914</v>
      </c>
      <c r="P70" s="16">
        <v>4.2488</v>
      </c>
    </row>
    <row r="71" spans="1:16" ht="14.25">
      <c r="A71" s="8">
        <v>69</v>
      </c>
      <c r="B71" s="2">
        <v>296</v>
      </c>
      <c r="C71" s="9" t="s">
        <v>233</v>
      </c>
      <c r="D71" s="15">
        <v>6.1</v>
      </c>
      <c r="E71" s="16">
        <v>6.6</v>
      </c>
      <c r="F71" s="16">
        <v>6.7808</v>
      </c>
      <c r="G71" s="16">
        <v>6.0397</v>
      </c>
      <c r="H71" s="16">
        <v>4.9973</v>
      </c>
      <c r="I71" s="16">
        <v>5.1</v>
      </c>
      <c r="J71" s="16">
        <v>5</v>
      </c>
      <c r="K71" s="16">
        <v>4.8</v>
      </c>
      <c r="L71" s="16">
        <v>4.553</v>
      </c>
      <c r="M71" s="16">
        <v>4.198</v>
      </c>
      <c r="N71" s="16">
        <v>3.96</v>
      </c>
      <c r="O71" s="16">
        <v>3.88</v>
      </c>
      <c r="P71" s="16">
        <v>3.7875</v>
      </c>
    </row>
    <row r="72" spans="1:16" ht="14.25">
      <c r="A72" s="8">
        <v>70</v>
      </c>
      <c r="B72" s="2">
        <v>300</v>
      </c>
      <c r="C72" s="9" t="s">
        <v>145</v>
      </c>
      <c r="D72" s="15">
        <v>2.29</v>
      </c>
      <c r="E72" s="16">
        <v>2.27</v>
      </c>
      <c r="F72" s="16">
        <v>2.2</v>
      </c>
      <c r="G72" s="16">
        <v>2.38</v>
      </c>
      <c r="H72" s="16">
        <v>2.32</v>
      </c>
      <c r="I72" s="16">
        <v>2.32</v>
      </c>
      <c r="J72" s="16">
        <v>1.96</v>
      </c>
      <c r="K72" s="16">
        <v>1.53</v>
      </c>
      <c r="L72" s="16">
        <v>1.37</v>
      </c>
      <c r="M72" s="16">
        <v>1.296</v>
      </c>
      <c r="N72" s="16">
        <v>1.281</v>
      </c>
      <c r="O72" s="16">
        <v>1.4597</v>
      </c>
      <c r="P72" s="16">
        <v>1.3434</v>
      </c>
    </row>
    <row r="73" spans="1:16" ht="14.25">
      <c r="A73" s="8">
        <v>71</v>
      </c>
      <c r="B73" s="2">
        <v>308</v>
      </c>
      <c r="C73" s="9" t="s">
        <v>168</v>
      </c>
      <c r="D73" s="15">
        <v>5.8</v>
      </c>
      <c r="E73" s="16">
        <v>6.7</v>
      </c>
      <c r="F73" s="16">
        <v>6.4</v>
      </c>
      <c r="G73" s="16">
        <v>4.8</v>
      </c>
      <c r="H73" s="16">
        <v>4.6</v>
      </c>
      <c r="I73" s="16">
        <v>4.3</v>
      </c>
      <c r="J73" s="16">
        <v>4.23</v>
      </c>
      <c r="K73" s="16">
        <v>4.14</v>
      </c>
      <c r="L73" s="16">
        <v>3.46</v>
      </c>
      <c r="M73" s="16">
        <v>2.8144</v>
      </c>
      <c r="N73" s="16">
        <v>2.4289</v>
      </c>
      <c r="O73" s="16">
        <v>2.3023</v>
      </c>
      <c r="P73" s="16">
        <v>2.1826</v>
      </c>
    </row>
    <row r="74" spans="1:16" ht="14.25">
      <c r="A74" s="8">
        <v>72</v>
      </c>
      <c r="B74" s="2">
        <v>312</v>
      </c>
      <c r="C74" s="9" t="s">
        <v>169</v>
      </c>
      <c r="D74" s="15">
        <v>5.61</v>
      </c>
      <c r="E74" s="16">
        <v>5.61</v>
      </c>
      <c r="F74" s="16">
        <v>5.61</v>
      </c>
      <c r="G74" s="16">
        <v>5.22</v>
      </c>
      <c r="H74" s="16">
        <v>4.49</v>
      </c>
      <c r="I74" s="16">
        <v>3.52</v>
      </c>
      <c r="J74" s="16">
        <v>2.55</v>
      </c>
      <c r="K74" s="16">
        <v>2.45</v>
      </c>
      <c r="L74" s="16">
        <v>2.097</v>
      </c>
      <c r="M74" s="16">
        <v>2.1</v>
      </c>
      <c r="N74" s="16">
        <v>2.059</v>
      </c>
      <c r="O74" s="16">
        <v>2.1431</v>
      </c>
      <c r="P74" s="16">
        <v>2.17</v>
      </c>
    </row>
    <row r="75" spans="1:16" ht="14.25">
      <c r="A75" s="8">
        <v>73</v>
      </c>
      <c r="B75" s="2">
        <v>316</v>
      </c>
      <c r="C75" s="9" t="s">
        <v>213</v>
      </c>
      <c r="D75" s="15">
        <v>5.527</v>
      </c>
      <c r="E75" s="16">
        <v>5.828</v>
      </c>
      <c r="F75" s="16">
        <v>6.03</v>
      </c>
      <c r="G75" s="16">
        <v>4.724</v>
      </c>
      <c r="H75" s="16">
        <v>4.12</v>
      </c>
      <c r="I75" s="16">
        <v>3.516</v>
      </c>
      <c r="J75" s="16">
        <v>3.08</v>
      </c>
      <c r="K75" s="16">
        <v>3.139</v>
      </c>
      <c r="L75" s="16">
        <v>2.88</v>
      </c>
      <c r="M75" s="16">
        <v>2.88</v>
      </c>
      <c r="N75" s="16">
        <v>2.74</v>
      </c>
      <c r="O75" s="16">
        <v>2.539</v>
      </c>
      <c r="P75" s="16">
        <v>2.4192</v>
      </c>
    </row>
    <row r="76" spans="1:16" ht="14.25">
      <c r="A76" s="8">
        <v>74</v>
      </c>
      <c r="B76" s="2">
        <v>320</v>
      </c>
      <c r="C76" s="9" t="s">
        <v>182</v>
      </c>
      <c r="D76" s="15">
        <v>7</v>
      </c>
      <c r="E76" s="16">
        <v>6.6</v>
      </c>
      <c r="F76" s="16">
        <v>6.5</v>
      </c>
      <c r="G76" s="16">
        <v>6.3</v>
      </c>
      <c r="H76" s="16">
        <v>6.2</v>
      </c>
      <c r="I76" s="16">
        <v>6.2005</v>
      </c>
      <c r="J76" s="16">
        <v>6.1</v>
      </c>
      <c r="K76" s="16">
        <v>5.5</v>
      </c>
      <c r="L76" s="16">
        <v>5.15</v>
      </c>
      <c r="M76" s="16">
        <v>4.7</v>
      </c>
      <c r="N76" s="16">
        <v>4.155</v>
      </c>
      <c r="O76" s="16">
        <v>3.61</v>
      </c>
      <c r="P76" s="16">
        <v>3.3002</v>
      </c>
    </row>
    <row r="77" spans="1:16" ht="14.25">
      <c r="A77" s="8">
        <v>75</v>
      </c>
      <c r="B77" s="2">
        <v>324</v>
      </c>
      <c r="C77" s="9" t="s">
        <v>52</v>
      </c>
      <c r="D77" s="15">
        <v>6</v>
      </c>
      <c r="E77" s="16">
        <v>6.0742</v>
      </c>
      <c r="F77" s="16">
        <v>6.1483</v>
      </c>
      <c r="G77" s="16">
        <v>6.1788</v>
      </c>
      <c r="H77" s="16">
        <v>6.2912</v>
      </c>
      <c r="I77" s="16">
        <v>6.4513</v>
      </c>
      <c r="J77" s="16">
        <v>6.589</v>
      </c>
      <c r="K77" s="16">
        <v>6.6321</v>
      </c>
      <c r="L77" s="16">
        <v>6.5137</v>
      </c>
      <c r="M77" s="16">
        <v>6.2354</v>
      </c>
      <c r="N77" s="16">
        <v>5.9118</v>
      </c>
      <c r="O77" s="16">
        <v>5.535</v>
      </c>
      <c r="P77" s="16">
        <v>5.1345</v>
      </c>
    </row>
    <row r="78" spans="1:16" ht="14.25">
      <c r="A78" s="8">
        <v>76</v>
      </c>
      <c r="B78" s="2">
        <v>328</v>
      </c>
      <c r="C78" s="9" t="s">
        <v>195</v>
      </c>
      <c r="D78" s="15">
        <v>5.6168</v>
      </c>
      <c r="E78" s="16">
        <v>5.8685</v>
      </c>
      <c r="F78" s="16">
        <v>5.5565</v>
      </c>
      <c r="G78" s="16">
        <v>5.2833</v>
      </c>
      <c r="H78" s="16">
        <v>4.995</v>
      </c>
      <c r="I78" s="16">
        <v>4.5246</v>
      </c>
      <c r="J78" s="16">
        <v>4.1101</v>
      </c>
      <c r="K78" s="16">
        <v>3.7656</v>
      </c>
      <c r="L78" s="16">
        <v>3.4411</v>
      </c>
      <c r="M78" s="16">
        <v>3.1166</v>
      </c>
      <c r="N78" s="16">
        <v>2.9498</v>
      </c>
      <c r="O78" s="16">
        <v>2.77</v>
      </c>
      <c r="P78" s="16">
        <v>2.5988</v>
      </c>
    </row>
    <row r="79" spans="1:16" ht="14.25">
      <c r="A79" s="8">
        <v>77</v>
      </c>
      <c r="B79" s="2">
        <v>332</v>
      </c>
      <c r="C79" s="9" t="s">
        <v>170</v>
      </c>
      <c r="D79" s="15">
        <v>6.3</v>
      </c>
      <c r="E79" s="16">
        <v>6.3</v>
      </c>
      <c r="F79" s="16">
        <v>6.3</v>
      </c>
      <c r="G79" s="16">
        <v>6</v>
      </c>
      <c r="H79" s="16">
        <v>5.6005</v>
      </c>
      <c r="I79" s="16">
        <v>5.8</v>
      </c>
      <c r="J79" s="16">
        <v>6.2099</v>
      </c>
      <c r="K79" s="16">
        <v>5.6998</v>
      </c>
      <c r="L79" s="16">
        <v>5.1499</v>
      </c>
      <c r="M79" s="16">
        <v>4.6192</v>
      </c>
      <c r="N79" s="16">
        <v>3.9984</v>
      </c>
      <c r="O79" s="16">
        <v>3.5476</v>
      </c>
      <c r="P79" s="16">
        <v>3.1299</v>
      </c>
    </row>
    <row r="80" spans="1:16" ht="14.25">
      <c r="A80" s="8">
        <v>78</v>
      </c>
      <c r="B80" s="2">
        <v>340</v>
      </c>
      <c r="C80" s="9" t="s">
        <v>183</v>
      </c>
      <c r="D80" s="15">
        <v>7.497</v>
      </c>
      <c r="E80" s="16">
        <v>7.497</v>
      </c>
      <c r="F80" s="16">
        <v>7.418</v>
      </c>
      <c r="G80" s="16">
        <v>7.421</v>
      </c>
      <c r="H80" s="16">
        <v>7.05</v>
      </c>
      <c r="I80" s="16">
        <v>6.6</v>
      </c>
      <c r="J80" s="16">
        <v>5.9995</v>
      </c>
      <c r="K80" s="16">
        <v>5.37</v>
      </c>
      <c r="L80" s="16">
        <v>4.916</v>
      </c>
      <c r="M80" s="16">
        <v>4.344</v>
      </c>
      <c r="N80" s="16">
        <v>3.6307</v>
      </c>
      <c r="O80" s="16">
        <v>2.9869</v>
      </c>
      <c r="P80" s="16">
        <v>2.47</v>
      </c>
    </row>
    <row r="81" spans="1:16" ht="14.25">
      <c r="A81" s="8">
        <v>79</v>
      </c>
      <c r="B81" s="2">
        <v>344</v>
      </c>
      <c r="C81" s="9" t="s">
        <v>64</v>
      </c>
      <c r="D81" s="15">
        <v>4.44</v>
      </c>
      <c r="E81" s="16">
        <v>4.72</v>
      </c>
      <c r="F81" s="16">
        <v>5.31</v>
      </c>
      <c r="G81" s="16">
        <v>3.645</v>
      </c>
      <c r="H81" s="16">
        <v>3.29</v>
      </c>
      <c r="I81" s="16">
        <v>2.31</v>
      </c>
      <c r="J81" s="16">
        <v>1.715</v>
      </c>
      <c r="K81" s="16">
        <v>1.355</v>
      </c>
      <c r="L81" s="16">
        <v>1.24</v>
      </c>
      <c r="M81" s="16">
        <v>0.87</v>
      </c>
      <c r="N81" s="16">
        <v>0.9585</v>
      </c>
      <c r="O81" s="16">
        <v>1.0257</v>
      </c>
      <c r="P81" s="16">
        <v>1.2045</v>
      </c>
    </row>
    <row r="82" spans="1:16" ht="14.25">
      <c r="A82" s="8">
        <v>80</v>
      </c>
      <c r="B82" s="2">
        <v>348</v>
      </c>
      <c r="C82" s="9" t="s">
        <v>122</v>
      </c>
      <c r="D82" s="15">
        <v>2.686</v>
      </c>
      <c r="E82" s="16">
        <v>2.3178</v>
      </c>
      <c r="F82" s="16">
        <v>1.8617</v>
      </c>
      <c r="G82" s="16">
        <v>1.9938</v>
      </c>
      <c r="H82" s="16">
        <v>2.0577</v>
      </c>
      <c r="I82" s="16">
        <v>2.1309</v>
      </c>
      <c r="J82" s="16">
        <v>1.8235</v>
      </c>
      <c r="K82" s="16">
        <v>1.8556</v>
      </c>
      <c r="L82" s="16">
        <v>1.7399</v>
      </c>
      <c r="M82" s="16">
        <v>1.3784</v>
      </c>
      <c r="N82" s="16">
        <v>1.295</v>
      </c>
      <c r="O82" s="16">
        <v>1.3288</v>
      </c>
      <c r="P82" s="16">
        <v>1.3373</v>
      </c>
    </row>
    <row r="83" spans="1:16" ht="14.25">
      <c r="A83" s="8">
        <v>81</v>
      </c>
      <c r="B83" s="2">
        <v>352</v>
      </c>
      <c r="C83" s="9" t="s">
        <v>134</v>
      </c>
      <c r="D83" s="15">
        <v>3.8624</v>
      </c>
      <c r="E83" s="16">
        <v>4.1662</v>
      </c>
      <c r="F83" s="16">
        <v>3.9383</v>
      </c>
      <c r="G83" s="16">
        <v>3.2353</v>
      </c>
      <c r="H83" s="16">
        <v>2.8679</v>
      </c>
      <c r="I83" s="16">
        <v>2.4472</v>
      </c>
      <c r="J83" s="16">
        <v>2.2251</v>
      </c>
      <c r="K83" s="16">
        <v>2.1196</v>
      </c>
      <c r="L83" s="16">
        <v>2.1908</v>
      </c>
      <c r="M83" s="16">
        <v>2.0558</v>
      </c>
      <c r="N83" s="16">
        <v>1.9936</v>
      </c>
      <c r="O83" s="16">
        <v>2.1305</v>
      </c>
      <c r="P83" s="16">
        <v>1.962</v>
      </c>
    </row>
    <row r="84" spans="1:16" ht="14.25">
      <c r="A84" s="8">
        <v>82</v>
      </c>
      <c r="B84" s="2">
        <v>356</v>
      </c>
      <c r="C84" s="9" t="s">
        <v>82</v>
      </c>
      <c r="D84" s="15">
        <v>5.903</v>
      </c>
      <c r="E84" s="16">
        <v>5.896</v>
      </c>
      <c r="F84" s="16">
        <v>5.8906</v>
      </c>
      <c r="G84" s="16">
        <v>5.7232</v>
      </c>
      <c r="H84" s="16">
        <v>5.4105</v>
      </c>
      <c r="I84" s="16">
        <v>4.9749</v>
      </c>
      <c r="J84" s="16">
        <v>4.6826</v>
      </c>
      <c r="K84" s="16">
        <v>4.2656</v>
      </c>
      <c r="L84" s="16">
        <v>3.8327</v>
      </c>
      <c r="M84" s="16">
        <v>3.4828</v>
      </c>
      <c r="N84" s="16">
        <v>3.1409</v>
      </c>
      <c r="O84" s="16">
        <v>2.7966</v>
      </c>
      <c r="P84" s="16">
        <v>2.4795</v>
      </c>
    </row>
    <row r="85" spans="1:16" ht="14.25">
      <c r="A85" s="8">
        <v>83</v>
      </c>
      <c r="B85" s="2">
        <v>360</v>
      </c>
      <c r="C85" s="9" t="s">
        <v>91</v>
      </c>
      <c r="D85" s="15">
        <v>5.486</v>
      </c>
      <c r="E85" s="16">
        <v>5.672</v>
      </c>
      <c r="F85" s="16">
        <v>5.62</v>
      </c>
      <c r="G85" s="16">
        <v>5.568</v>
      </c>
      <c r="H85" s="16">
        <v>5.3</v>
      </c>
      <c r="I85" s="16">
        <v>4.73</v>
      </c>
      <c r="J85" s="16">
        <v>4.109</v>
      </c>
      <c r="K85" s="16">
        <v>3.4</v>
      </c>
      <c r="L85" s="16">
        <v>2.9</v>
      </c>
      <c r="M85" s="16">
        <v>2.55</v>
      </c>
      <c r="N85" s="16">
        <v>2.475</v>
      </c>
      <c r="O85" s="16">
        <v>2.5</v>
      </c>
      <c r="P85" s="16">
        <v>2.5</v>
      </c>
    </row>
    <row r="86" spans="1:16" ht="14.25">
      <c r="A86" s="8">
        <v>84</v>
      </c>
      <c r="B86" s="2">
        <v>364</v>
      </c>
      <c r="C86" s="9" t="s">
        <v>83</v>
      </c>
      <c r="D86" s="15">
        <v>6.9086</v>
      </c>
      <c r="E86" s="16">
        <v>6.9086</v>
      </c>
      <c r="F86" s="16">
        <v>6.9086</v>
      </c>
      <c r="G86" s="16">
        <v>6.6802</v>
      </c>
      <c r="H86" s="16">
        <v>6.2407</v>
      </c>
      <c r="I86" s="16">
        <v>6.2799</v>
      </c>
      <c r="J86" s="16">
        <v>6.5339</v>
      </c>
      <c r="K86" s="16">
        <v>5.62</v>
      </c>
      <c r="L86" s="16">
        <v>3.95</v>
      </c>
      <c r="M86" s="16">
        <v>2.634</v>
      </c>
      <c r="N86" s="16">
        <v>1.9666</v>
      </c>
      <c r="O86" s="16">
        <v>1.7946</v>
      </c>
      <c r="P86" s="16">
        <v>1.7453</v>
      </c>
    </row>
    <row r="87" spans="1:16" ht="14.25">
      <c r="A87" s="8">
        <v>85</v>
      </c>
      <c r="B87" s="2">
        <v>368</v>
      </c>
      <c r="C87" s="9" t="s">
        <v>106</v>
      </c>
      <c r="D87" s="15">
        <v>7.3</v>
      </c>
      <c r="E87" s="16">
        <v>6.202</v>
      </c>
      <c r="F87" s="16">
        <v>6.598</v>
      </c>
      <c r="G87" s="16">
        <v>7.4</v>
      </c>
      <c r="H87" s="16">
        <v>7.15</v>
      </c>
      <c r="I87" s="16">
        <v>6.8</v>
      </c>
      <c r="J87" s="16">
        <v>6.35</v>
      </c>
      <c r="K87" s="16">
        <v>6.0895</v>
      </c>
      <c r="L87" s="16">
        <v>5.6457</v>
      </c>
      <c r="M87" s="16">
        <v>5.1882</v>
      </c>
      <c r="N87" s="16">
        <v>4.655</v>
      </c>
      <c r="O87" s="16">
        <v>4.64</v>
      </c>
      <c r="P87" s="16">
        <v>4.64</v>
      </c>
    </row>
    <row r="88" spans="1:16" ht="14.25">
      <c r="A88" s="8">
        <v>86</v>
      </c>
      <c r="B88" s="2">
        <v>372</v>
      </c>
      <c r="C88" s="9" t="s">
        <v>135</v>
      </c>
      <c r="D88" s="15">
        <v>3.42</v>
      </c>
      <c r="E88" s="16">
        <v>3.58</v>
      </c>
      <c r="F88" s="16">
        <v>4.065</v>
      </c>
      <c r="G88" s="16">
        <v>3.765</v>
      </c>
      <c r="H88" s="16">
        <v>3.815</v>
      </c>
      <c r="I88" s="16">
        <v>3.245</v>
      </c>
      <c r="J88" s="16">
        <v>2.755</v>
      </c>
      <c r="K88" s="16">
        <v>2.18</v>
      </c>
      <c r="L88" s="16">
        <v>1.905</v>
      </c>
      <c r="M88" s="16">
        <v>1.94</v>
      </c>
      <c r="N88" s="16">
        <v>1.965</v>
      </c>
      <c r="O88" s="16">
        <v>1.9968</v>
      </c>
      <c r="P88" s="16">
        <v>2.013</v>
      </c>
    </row>
    <row r="89" spans="1:16" ht="14.25">
      <c r="A89" s="8">
        <v>87</v>
      </c>
      <c r="B89" s="2">
        <v>376</v>
      </c>
      <c r="C89" s="9" t="s">
        <v>107</v>
      </c>
      <c r="D89" s="15">
        <v>4.277</v>
      </c>
      <c r="E89" s="16">
        <v>3.8916</v>
      </c>
      <c r="F89" s="16">
        <v>3.8463</v>
      </c>
      <c r="G89" s="16">
        <v>3.7834</v>
      </c>
      <c r="H89" s="16">
        <v>3.8069</v>
      </c>
      <c r="I89" s="16">
        <v>3.4654</v>
      </c>
      <c r="J89" s="16">
        <v>3.1341</v>
      </c>
      <c r="K89" s="16">
        <v>3.0701</v>
      </c>
      <c r="L89" s="16">
        <v>2.9333</v>
      </c>
      <c r="M89" s="16">
        <v>2.9325</v>
      </c>
      <c r="N89" s="16">
        <v>2.9111</v>
      </c>
      <c r="O89" s="16">
        <v>2.9108</v>
      </c>
      <c r="P89" s="16">
        <v>3.0507</v>
      </c>
    </row>
    <row r="90" spans="1:16" ht="14.25">
      <c r="A90" s="8">
        <v>88</v>
      </c>
      <c r="B90" s="2">
        <v>380</v>
      </c>
      <c r="C90" s="9" t="s">
        <v>146</v>
      </c>
      <c r="D90" s="15">
        <v>2.355</v>
      </c>
      <c r="E90" s="16">
        <v>2.29</v>
      </c>
      <c r="F90" s="16">
        <v>2.504</v>
      </c>
      <c r="G90" s="16">
        <v>2.4989</v>
      </c>
      <c r="H90" s="16">
        <v>2.3227</v>
      </c>
      <c r="I90" s="16">
        <v>1.8856</v>
      </c>
      <c r="J90" s="16">
        <v>1.5245</v>
      </c>
      <c r="K90" s="16">
        <v>1.3497</v>
      </c>
      <c r="L90" s="16">
        <v>1.2715</v>
      </c>
      <c r="M90" s="16">
        <v>1.2239</v>
      </c>
      <c r="N90" s="16">
        <v>1.2974</v>
      </c>
      <c r="O90" s="16">
        <v>1.4169</v>
      </c>
      <c r="P90" s="16">
        <v>1.4275</v>
      </c>
    </row>
    <row r="91" spans="1:16" ht="14.25">
      <c r="A91" s="8">
        <v>89</v>
      </c>
      <c r="B91" s="2">
        <v>384</v>
      </c>
      <c r="C91" s="9" t="s">
        <v>49</v>
      </c>
      <c r="D91" s="15">
        <v>6.7739</v>
      </c>
      <c r="E91" s="16">
        <v>7.1544</v>
      </c>
      <c r="F91" s="16">
        <v>7.5325</v>
      </c>
      <c r="G91" s="16">
        <v>7.8254</v>
      </c>
      <c r="H91" s="16">
        <v>7.9261</v>
      </c>
      <c r="I91" s="16">
        <v>7.8123</v>
      </c>
      <c r="J91" s="16">
        <v>7.3125</v>
      </c>
      <c r="K91" s="16">
        <v>6.85</v>
      </c>
      <c r="L91" s="16">
        <v>6.41</v>
      </c>
      <c r="M91" s="16">
        <v>6.05</v>
      </c>
      <c r="N91" s="16">
        <v>5.68</v>
      </c>
      <c r="O91" s="16">
        <v>5.36</v>
      </c>
      <c r="P91" s="16">
        <v>5.1</v>
      </c>
    </row>
    <row r="92" spans="1:16" ht="14.25">
      <c r="A92" s="8">
        <v>90</v>
      </c>
      <c r="B92" s="2">
        <v>388</v>
      </c>
      <c r="C92" s="9" t="s">
        <v>171</v>
      </c>
      <c r="D92" s="15">
        <v>4.22</v>
      </c>
      <c r="E92" s="16">
        <v>5.08</v>
      </c>
      <c r="F92" s="16">
        <v>5.64</v>
      </c>
      <c r="G92" s="16">
        <v>5.78</v>
      </c>
      <c r="H92" s="16">
        <v>5</v>
      </c>
      <c r="I92" s="16">
        <v>4</v>
      </c>
      <c r="J92" s="16">
        <v>3.55</v>
      </c>
      <c r="K92" s="16">
        <v>3.1</v>
      </c>
      <c r="L92" s="16">
        <v>2.84</v>
      </c>
      <c r="M92" s="16">
        <v>2.7</v>
      </c>
      <c r="N92" s="16">
        <v>2.45</v>
      </c>
      <c r="O92" s="16">
        <v>2.28</v>
      </c>
      <c r="P92" s="16">
        <v>2.08</v>
      </c>
    </row>
    <row r="93" spans="1:16" ht="14.25">
      <c r="A93" s="8">
        <v>91</v>
      </c>
      <c r="B93" s="2">
        <v>392</v>
      </c>
      <c r="C93" s="9" t="s">
        <v>67</v>
      </c>
      <c r="D93" s="15">
        <v>2.999</v>
      </c>
      <c r="E93" s="16">
        <v>2.155</v>
      </c>
      <c r="F93" s="16">
        <v>1.986</v>
      </c>
      <c r="G93" s="16">
        <v>2.02</v>
      </c>
      <c r="H93" s="16">
        <v>2.134</v>
      </c>
      <c r="I93" s="16">
        <v>1.831</v>
      </c>
      <c r="J93" s="16">
        <v>1.752</v>
      </c>
      <c r="K93" s="16">
        <v>1.664</v>
      </c>
      <c r="L93" s="16">
        <v>1.476</v>
      </c>
      <c r="M93" s="16">
        <v>1.369</v>
      </c>
      <c r="N93" s="16">
        <v>1.298</v>
      </c>
      <c r="O93" s="16">
        <v>1.3388</v>
      </c>
      <c r="P93" s="16">
        <v>1.396</v>
      </c>
    </row>
    <row r="94" spans="1:16" ht="14.25">
      <c r="A94" s="8">
        <v>92</v>
      </c>
      <c r="B94" s="2">
        <v>398</v>
      </c>
      <c r="C94" s="9" t="s">
        <v>73</v>
      </c>
      <c r="D94" s="15">
        <v>4.406</v>
      </c>
      <c r="E94" s="16">
        <v>4.555</v>
      </c>
      <c r="F94" s="16">
        <v>4.431</v>
      </c>
      <c r="G94" s="16">
        <v>3.671</v>
      </c>
      <c r="H94" s="16">
        <v>3.459</v>
      </c>
      <c r="I94" s="16">
        <v>3.06</v>
      </c>
      <c r="J94" s="16">
        <v>2.957</v>
      </c>
      <c r="K94" s="16">
        <v>3.033</v>
      </c>
      <c r="L94" s="16">
        <v>2.55</v>
      </c>
      <c r="M94" s="16">
        <v>2</v>
      </c>
      <c r="N94" s="16">
        <v>2.006</v>
      </c>
      <c r="O94" s="16">
        <v>2.5406</v>
      </c>
      <c r="P94" s="16">
        <v>2.6415</v>
      </c>
    </row>
    <row r="95" spans="1:16" ht="14.25">
      <c r="A95" s="8">
        <v>93</v>
      </c>
      <c r="B95" s="2">
        <v>400</v>
      </c>
      <c r="C95" s="9" t="s">
        <v>108</v>
      </c>
      <c r="D95" s="15">
        <v>7.38</v>
      </c>
      <c r="E95" s="16">
        <v>7.38</v>
      </c>
      <c r="F95" s="16">
        <v>7.995</v>
      </c>
      <c r="G95" s="16">
        <v>7.995</v>
      </c>
      <c r="H95" s="16">
        <v>7.79</v>
      </c>
      <c r="I95" s="16">
        <v>7.38</v>
      </c>
      <c r="J95" s="16">
        <v>7.0485</v>
      </c>
      <c r="K95" s="16">
        <v>6.0232</v>
      </c>
      <c r="L95" s="16">
        <v>5.0882</v>
      </c>
      <c r="M95" s="16">
        <v>4.3364</v>
      </c>
      <c r="N95" s="16">
        <v>3.8525</v>
      </c>
      <c r="O95" s="16">
        <v>3.59</v>
      </c>
      <c r="P95" s="16">
        <v>3.51</v>
      </c>
    </row>
    <row r="96" spans="1:16" ht="14.25">
      <c r="A96" s="8">
        <v>94</v>
      </c>
      <c r="B96" s="2">
        <v>404</v>
      </c>
      <c r="C96" s="9" t="s">
        <v>10</v>
      </c>
      <c r="D96" s="15">
        <v>7.481</v>
      </c>
      <c r="E96" s="16">
        <v>7.785</v>
      </c>
      <c r="F96" s="16">
        <v>8.065</v>
      </c>
      <c r="G96" s="16">
        <v>8.11</v>
      </c>
      <c r="H96" s="16">
        <v>7.99</v>
      </c>
      <c r="I96" s="16">
        <v>7.64</v>
      </c>
      <c r="J96" s="16">
        <v>7.216</v>
      </c>
      <c r="K96" s="16">
        <v>6.538</v>
      </c>
      <c r="L96" s="16">
        <v>5.566</v>
      </c>
      <c r="M96" s="16">
        <v>5.072</v>
      </c>
      <c r="N96" s="16">
        <v>5</v>
      </c>
      <c r="O96" s="16">
        <v>4.8</v>
      </c>
      <c r="P96" s="16">
        <v>4.4371</v>
      </c>
    </row>
    <row r="97" spans="1:16" ht="14.25">
      <c r="A97" s="8">
        <v>95</v>
      </c>
      <c r="B97" s="2">
        <v>408</v>
      </c>
      <c r="C97" s="9" t="s">
        <v>66</v>
      </c>
      <c r="D97" s="15">
        <v>3.462</v>
      </c>
      <c r="E97" s="16">
        <v>5.117</v>
      </c>
      <c r="F97" s="16">
        <v>3.8501</v>
      </c>
      <c r="G97" s="16">
        <v>4.388</v>
      </c>
      <c r="H97" s="16">
        <v>4.001</v>
      </c>
      <c r="I97" s="16">
        <v>2.681</v>
      </c>
      <c r="J97" s="16">
        <v>2.801</v>
      </c>
      <c r="K97" s="16">
        <v>2.358</v>
      </c>
      <c r="L97" s="16">
        <v>2.25</v>
      </c>
      <c r="M97" s="16">
        <v>2.01</v>
      </c>
      <c r="N97" s="16">
        <v>2.008</v>
      </c>
      <c r="O97" s="16">
        <v>2.003</v>
      </c>
      <c r="P97" s="16">
        <v>1.995</v>
      </c>
    </row>
    <row r="98" spans="1:16" ht="14.25">
      <c r="A98" s="8">
        <v>96</v>
      </c>
      <c r="B98" s="2">
        <v>410</v>
      </c>
      <c r="C98" s="9" t="s">
        <v>69</v>
      </c>
      <c r="D98" s="15">
        <v>5.05</v>
      </c>
      <c r="E98" s="16">
        <v>6.332</v>
      </c>
      <c r="F98" s="16">
        <v>5.63</v>
      </c>
      <c r="G98" s="16">
        <v>4.708</v>
      </c>
      <c r="H98" s="16">
        <v>4.281</v>
      </c>
      <c r="I98" s="16">
        <v>2.919</v>
      </c>
      <c r="J98" s="16">
        <v>2.234</v>
      </c>
      <c r="K98" s="16">
        <v>1.601</v>
      </c>
      <c r="L98" s="16">
        <v>1.696</v>
      </c>
      <c r="M98" s="16">
        <v>1.514</v>
      </c>
      <c r="N98" s="16">
        <v>1.219</v>
      </c>
      <c r="O98" s="16">
        <v>1.2284</v>
      </c>
      <c r="P98" s="16">
        <v>1.2557</v>
      </c>
    </row>
    <row r="99" spans="1:16" ht="14.25">
      <c r="A99" s="8">
        <v>97</v>
      </c>
      <c r="B99" s="2">
        <v>414</v>
      </c>
      <c r="C99" s="9" t="s">
        <v>109</v>
      </c>
      <c r="D99" s="15">
        <v>7.2</v>
      </c>
      <c r="E99" s="16">
        <v>7.2</v>
      </c>
      <c r="F99" s="16">
        <v>7.3</v>
      </c>
      <c r="G99" s="16">
        <v>7.4</v>
      </c>
      <c r="H99" s="16">
        <v>6.95</v>
      </c>
      <c r="I99" s="16">
        <v>5.9</v>
      </c>
      <c r="J99" s="16">
        <v>5</v>
      </c>
      <c r="K99" s="16">
        <v>3.15</v>
      </c>
      <c r="L99" s="16">
        <v>2.4</v>
      </c>
      <c r="M99" s="16">
        <v>3</v>
      </c>
      <c r="N99" s="16">
        <v>2.6</v>
      </c>
      <c r="O99" s="16">
        <v>2.55</v>
      </c>
      <c r="P99" s="16">
        <v>2.15</v>
      </c>
    </row>
    <row r="100" spans="1:16" ht="14.25">
      <c r="A100" s="8">
        <v>98</v>
      </c>
      <c r="B100" s="2">
        <v>417</v>
      </c>
      <c r="C100" s="9" t="s">
        <v>74</v>
      </c>
      <c r="D100" s="15">
        <v>4.509</v>
      </c>
      <c r="E100" s="16">
        <v>4.834</v>
      </c>
      <c r="F100" s="16">
        <v>5.39</v>
      </c>
      <c r="G100" s="16">
        <v>5.011</v>
      </c>
      <c r="H100" s="16">
        <v>4.726</v>
      </c>
      <c r="I100" s="16">
        <v>4.054</v>
      </c>
      <c r="J100" s="16">
        <v>4.101</v>
      </c>
      <c r="K100" s="16">
        <v>4.019</v>
      </c>
      <c r="L100" s="16">
        <v>3.612</v>
      </c>
      <c r="M100" s="16">
        <v>2.986</v>
      </c>
      <c r="N100" s="16">
        <v>2.5</v>
      </c>
      <c r="O100" s="16">
        <v>2.78</v>
      </c>
      <c r="P100" s="16">
        <v>3.1167</v>
      </c>
    </row>
    <row r="101" spans="1:16" ht="14.25">
      <c r="A101" s="8">
        <v>99</v>
      </c>
      <c r="B101" s="2">
        <v>418</v>
      </c>
      <c r="C101" s="9" t="s">
        <v>92</v>
      </c>
      <c r="D101" s="15">
        <v>5.9432</v>
      </c>
      <c r="E101" s="16">
        <v>5.9552</v>
      </c>
      <c r="F101" s="16">
        <v>5.9673</v>
      </c>
      <c r="G101" s="16">
        <v>5.9794</v>
      </c>
      <c r="H101" s="16">
        <v>5.9915</v>
      </c>
      <c r="I101" s="16">
        <v>6.1535</v>
      </c>
      <c r="J101" s="16">
        <v>6.3601</v>
      </c>
      <c r="K101" s="16">
        <v>6.2668</v>
      </c>
      <c r="L101" s="16">
        <v>5.8833</v>
      </c>
      <c r="M101" s="16">
        <v>4.8064</v>
      </c>
      <c r="N101" s="16">
        <v>3.9</v>
      </c>
      <c r="O101" s="16">
        <v>3.5</v>
      </c>
      <c r="P101" s="16">
        <v>3.1</v>
      </c>
    </row>
    <row r="102" spans="1:16" ht="14.25">
      <c r="A102" s="8">
        <v>100</v>
      </c>
      <c r="B102" s="2">
        <v>422</v>
      </c>
      <c r="C102" s="9" t="s">
        <v>110</v>
      </c>
      <c r="D102" s="15">
        <v>5.74</v>
      </c>
      <c r="E102" s="16">
        <v>5.72</v>
      </c>
      <c r="F102" s="16">
        <v>5.689</v>
      </c>
      <c r="G102" s="16">
        <v>5.2312</v>
      </c>
      <c r="H102" s="16">
        <v>4.6654</v>
      </c>
      <c r="I102" s="16">
        <v>4.2337</v>
      </c>
      <c r="J102" s="16">
        <v>3.7477</v>
      </c>
      <c r="K102" s="16">
        <v>3.2258</v>
      </c>
      <c r="L102" s="16">
        <v>2.8012</v>
      </c>
      <c r="M102" s="16">
        <v>2.434</v>
      </c>
      <c r="N102" s="16">
        <v>2.0101</v>
      </c>
      <c r="O102" s="16">
        <v>1.5754</v>
      </c>
      <c r="P102" s="16">
        <v>1.7168</v>
      </c>
    </row>
    <row r="103" spans="1:16" ht="14.25">
      <c r="A103" s="8">
        <v>101</v>
      </c>
      <c r="B103" s="2">
        <v>426</v>
      </c>
      <c r="C103" s="9" t="s">
        <v>42</v>
      </c>
      <c r="D103" s="15">
        <v>5.84</v>
      </c>
      <c r="E103" s="16">
        <v>5.861</v>
      </c>
      <c r="F103" s="16">
        <v>5.811</v>
      </c>
      <c r="G103" s="16">
        <v>5.8</v>
      </c>
      <c r="H103" s="16">
        <v>5.8</v>
      </c>
      <c r="I103" s="16">
        <v>5.686</v>
      </c>
      <c r="J103" s="16">
        <v>5.459</v>
      </c>
      <c r="K103" s="16">
        <v>5.135</v>
      </c>
      <c r="L103" s="16">
        <v>4.701</v>
      </c>
      <c r="M103" s="16">
        <v>4.373</v>
      </c>
      <c r="N103" s="16">
        <v>3.793</v>
      </c>
      <c r="O103" s="16">
        <v>3.373</v>
      </c>
      <c r="P103" s="16">
        <v>3.26</v>
      </c>
    </row>
    <row r="104" spans="1:16" ht="14.25">
      <c r="A104" s="8">
        <v>102</v>
      </c>
      <c r="B104" s="2">
        <v>428</v>
      </c>
      <c r="C104" s="9" t="s">
        <v>136</v>
      </c>
      <c r="D104" s="15">
        <v>2</v>
      </c>
      <c r="E104" s="16">
        <v>1.95</v>
      </c>
      <c r="F104" s="16">
        <v>1.85</v>
      </c>
      <c r="G104" s="16">
        <v>1.81</v>
      </c>
      <c r="H104" s="16">
        <v>2</v>
      </c>
      <c r="I104" s="16">
        <v>1.8745</v>
      </c>
      <c r="J104" s="16">
        <v>2.0293</v>
      </c>
      <c r="K104" s="16">
        <v>2.1309</v>
      </c>
      <c r="L104" s="16">
        <v>1.6322</v>
      </c>
      <c r="M104" s="16">
        <v>1.1722</v>
      </c>
      <c r="N104" s="16">
        <v>1.2856</v>
      </c>
      <c r="O104" s="16">
        <v>1.4926</v>
      </c>
      <c r="P104" s="16">
        <v>1.48</v>
      </c>
    </row>
    <row r="105" spans="1:16" ht="14.25">
      <c r="A105" s="8">
        <v>103</v>
      </c>
      <c r="B105" s="2">
        <v>430</v>
      </c>
      <c r="C105" s="9" t="s">
        <v>54</v>
      </c>
      <c r="D105" s="15">
        <v>6.2714</v>
      </c>
      <c r="E105" s="16">
        <v>6.3502</v>
      </c>
      <c r="F105" s="16">
        <v>6.4695</v>
      </c>
      <c r="G105" s="16">
        <v>6.5923</v>
      </c>
      <c r="H105" s="16">
        <v>6.7989</v>
      </c>
      <c r="I105" s="16">
        <v>6.9317</v>
      </c>
      <c r="J105" s="16">
        <v>6.9555</v>
      </c>
      <c r="K105" s="16">
        <v>6.7229</v>
      </c>
      <c r="L105" s="16">
        <v>6.274</v>
      </c>
      <c r="M105" s="16">
        <v>6.0481</v>
      </c>
      <c r="N105" s="16">
        <v>5.6793</v>
      </c>
      <c r="O105" s="16">
        <v>5.2287</v>
      </c>
      <c r="P105" s="16">
        <v>4.8323</v>
      </c>
    </row>
    <row r="106" spans="1:16" ht="14.25">
      <c r="A106" s="8">
        <v>104</v>
      </c>
      <c r="B106" s="2">
        <v>434</v>
      </c>
      <c r="C106" s="9" t="s">
        <v>234</v>
      </c>
      <c r="D106" s="15">
        <v>7.1434</v>
      </c>
      <c r="E106" s="16">
        <v>7.2</v>
      </c>
      <c r="F106" s="16">
        <v>7.3</v>
      </c>
      <c r="G106" s="16">
        <v>7.992</v>
      </c>
      <c r="H106" s="16">
        <v>8.1</v>
      </c>
      <c r="I106" s="16">
        <v>7.668</v>
      </c>
      <c r="J106" s="16">
        <v>6.6806</v>
      </c>
      <c r="K106" s="16">
        <v>5.712</v>
      </c>
      <c r="L106" s="16">
        <v>4.215</v>
      </c>
      <c r="M106" s="16">
        <v>3.25</v>
      </c>
      <c r="N106" s="16">
        <v>2.75</v>
      </c>
      <c r="O106" s="16">
        <v>2.66</v>
      </c>
      <c r="P106" s="16">
        <v>2.53</v>
      </c>
    </row>
    <row r="107" spans="1:16" ht="14.25">
      <c r="A107" s="8">
        <v>105</v>
      </c>
      <c r="B107" s="2">
        <v>440</v>
      </c>
      <c r="C107" s="9" t="s">
        <v>137</v>
      </c>
      <c r="D107" s="15">
        <v>2.71</v>
      </c>
      <c r="E107" s="16">
        <v>2.66</v>
      </c>
      <c r="F107" s="16">
        <v>2.4272</v>
      </c>
      <c r="G107" s="16">
        <v>2.3028</v>
      </c>
      <c r="H107" s="16">
        <v>2.303</v>
      </c>
      <c r="I107" s="16">
        <v>2.1042</v>
      </c>
      <c r="J107" s="16">
        <v>2.0385</v>
      </c>
      <c r="K107" s="16">
        <v>2.0554</v>
      </c>
      <c r="L107" s="16">
        <v>1.816</v>
      </c>
      <c r="M107" s="16">
        <v>1.4716</v>
      </c>
      <c r="N107" s="16">
        <v>1.2782</v>
      </c>
      <c r="O107" s="16">
        <v>1.4174</v>
      </c>
      <c r="P107" s="16">
        <v>1.57</v>
      </c>
    </row>
    <row r="108" spans="1:16" ht="14.25">
      <c r="A108" s="8">
        <v>106</v>
      </c>
      <c r="B108" s="2">
        <v>442</v>
      </c>
      <c r="C108" s="9" t="s">
        <v>159</v>
      </c>
      <c r="D108" s="15">
        <v>1.98</v>
      </c>
      <c r="E108" s="16">
        <v>2.23</v>
      </c>
      <c r="F108" s="16">
        <v>2.395</v>
      </c>
      <c r="G108" s="16">
        <v>2.192</v>
      </c>
      <c r="H108" s="16">
        <v>1.722</v>
      </c>
      <c r="I108" s="16">
        <v>1.486</v>
      </c>
      <c r="J108" s="16">
        <v>1.465</v>
      </c>
      <c r="K108" s="16">
        <v>1.469</v>
      </c>
      <c r="L108" s="16">
        <v>1.663</v>
      </c>
      <c r="M108" s="16">
        <v>1.7213</v>
      </c>
      <c r="N108" s="16">
        <v>1.654</v>
      </c>
      <c r="O108" s="16">
        <v>1.6206</v>
      </c>
      <c r="P108" s="16">
        <v>1.567</v>
      </c>
    </row>
    <row r="109" spans="1:16" ht="14.25">
      <c r="A109" s="8">
        <v>107</v>
      </c>
      <c r="B109" s="2">
        <v>446</v>
      </c>
      <c r="C109" s="9" t="s">
        <v>65</v>
      </c>
      <c r="D109" s="15">
        <v>4.3858</v>
      </c>
      <c r="E109" s="16">
        <v>5.1088</v>
      </c>
      <c r="F109" s="16">
        <v>4.4077</v>
      </c>
      <c r="G109" s="16">
        <v>2.7367</v>
      </c>
      <c r="H109" s="16">
        <v>1.793</v>
      </c>
      <c r="I109" s="16">
        <v>1.4079</v>
      </c>
      <c r="J109" s="16">
        <v>1.9769</v>
      </c>
      <c r="K109" s="16">
        <v>1.9411</v>
      </c>
      <c r="L109" s="16">
        <v>1.405</v>
      </c>
      <c r="M109" s="16">
        <v>1.116</v>
      </c>
      <c r="N109" s="16">
        <v>0.8252</v>
      </c>
      <c r="O109" s="16">
        <v>0.9379</v>
      </c>
      <c r="P109" s="16">
        <v>1.1923</v>
      </c>
    </row>
    <row r="110" spans="1:16" ht="14.25">
      <c r="A110" s="8">
        <v>108</v>
      </c>
      <c r="B110" s="2">
        <v>450</v>
      </c>
      <c r="C110" s="9" t="s">
        <v>11</v>
      </c>
      <c r="D110" s="15">
        <v>7.3</v>
      </c>
      <c r="E110" s="16">
        <v>7.3</v>
      </c>
      <c r="F110" s="16">
        <v>7.3</v>
      </c>
      <c r="G110" s="16">
        <v>7.3</v>
      </c>
      <c r="H110" s="16">
        <v>7.3</v>
      </c>
      <c r="I110" s="16">
        <v>7</v>
      </c>
      <c r="J110" s="16">
        <v>6.1</v>
      </c>
      <c r="K110" s="16">
        <v>6.3</v>
      </c>
      <c r="L110" s="16">
        <v>6.139</v>
      </c>
      <c r="M110" s="16">
        <v>5.801</v>
      </c>
      <c r="N110" s="16">
        <v>5.278</v>
      </c>
      <c r="O110" s="16">
        <v>4.83</v>
      </c>
      <c r="P110" s="16">
        <v>4.503</v>
      </c>
    </row>
    <row r="111" spans="1:16" ht="14.25">
      <c r="A111" s="8">
        <v>109</v>
      </c>
      <c r="B111" s="2">
        <v>454</v>
      </c>
      <c r="C111" s="9" t="s">
        <v>12</v>
      </c>
      <c r="D111" s="15">
        <v>6.85</v>
      </c>
      <c r="E111" s="16">
        <v>6.9</v>
      </c>
      <c r="F111" s="16">
        <v>7.0037</v>
      </c>
      <c r="G111" s="16">
        <v>7.2038</v>
      </c>
      <c r="H111" s="16">
        <v>7.4019</v>
      </c>
      <c r="I111" s="16">
        <v>7.6</v>
      </c>
      <c r="J111" s="16">
        <v>7.6</v>
      </c>
      <c r="K111" s="16">
        <v>7.3</v>
      </c>
      <c r="L111" s="16">
        <v>6.7</v>
      </c>
      <c r="M111" s="16">
        <v>6.4</v>
      </c>
      <c r="N111" s="16">
        <v>6.1</v>
      </c>
      <c r="O111" s="16">
        <v>5.8</v>
      </c>
      <c r="P111" s="16">
        <v>5.25</v>
      </c>
    </row>
    <row r="112" spans="1:16" ht="14.25">
      <c r="A112" s="8">
        <v>110</v>
      </c>
      <c r="B112" s="2">
        <v>458</v>
      </c>
      <c r="C112" s="9" t="s">
        <v>93</v>
      </c>
      <c r="D112" s="15">
        <v>6.2302</v>
      </c>
      <c r="E112" s="16">
        <v>6.2302</v>
      </c>
      <c r="F112" s="16">
        <v>6.0302</v>
      </c>
      <c r="G112" s="16">
        <v>5.2101</v>
      </c>
      <c r="H112" s="16">
        <v>4.5614</v>
      </c>
      <c r="I112" s="16">
        <v>3.9275</v>
      </c>
      <c r="J112" s="16">
        <v>3.727</v>
      </c>
      <c r="K112" s="16">
        <v>3.5913</v>
      </c>
      <c r="L112" s="16">
        <v>3.42</v>
      </c>
      <c r="M112" s="16">
        <v>3.175</v>
      </c>
      <c r="N112" s="16">
        <v>2.4545</v>
      </c>
      <c r="O112" s="16">
        <v>2.0713</v>
      </c>
      <c r="P112" s="16">
        <v>1.9743</v>
      </c>
    </row>
    <row r="113" spans="1:16" ht="14.25">
      <c r="A113" s="8">
        <v>111</v>
      </c>
      <c r="B113" s="2">
        <v>462</v>
      </c>
      <c r="C113" s="9" t="s">
        <v>84</v>
      </c>
      <c r="D113" s="15">
        <v>6.0299</v>
      </c>
      <c r="E113" s="16">
        <v>6.8135</v>
      </c>
      <c r="F113" s="16">
        <v>7.1197</v>
      </c>
      <c r="G113" s="16">
        <v>7.2226</v>
      </c>
      <c r="H113" s="16">
        <v>7.1698</v>
      </c>
      <c r="I113" s="16">
        <v>6.8547</v>
      </c>
      <c r="J113" s="16">
        <v>7.2575</v>
      </c>
      <c r="K113" s="16">
        <v>6.6645</v>
      </c>
      <c r="L113" s="16">
        <v>5.1593</v>
      </c>
      <c r="M113" s="16">
        <v>3.5197</v>
      </c>
      <c r="N113" s="16">
        <v>2.5733</v>
      </c>
      <c r="O113" s="16">
        <v>2.2575</v>
      </c>
      <c r="P113" s="16">
        <v>2.183</v>
      </c>
    </row>
    <row r="114" spans="1:16" ht="14.25">
      <c r="A114" s="8">
        <v>112</v>
      </c>
      <c r="B114" s="2">
        <v>466</v>
      </c>
      <c r="C114" s="9" t="s">
        <v>55</v>
      </c>
      <c r="D114" s="15">
        <v>6.95</v>
      </c>
      <c r="E114" s="16">
        <v>6.95</v>
      </c>
      <c r="F114" s="16">
        <v>7</v>
      </c>
      <c r="G114" s="16">
        <v>7.1</v>
      </c>
      <c r="H114" s="16">
        <v>7.15</v>
      </c>
      <c r="I114" s="16">
        <v>7.15</v>
      </c>
      <c r="J114" s="16">
        <v>7.15</v>
      </c>
      <c r="K114" s="16">
        <v>7.15</v>
      </c>
      <c r="L114" s="16">
        <v>7.15</v>
      </c>
      <c r="M114" s="16">
        <v>6.95</v>
      </c>
      <c r="N114" s="16">
        <v>6.85</v>
      </c>
      <c r="O114" s="16">
        <v>6.7</v>
      </c>
      <c r="P114" s="16">
        <v>6.35</v>
      </c>
    </row>
    <row r="115" spans="1:16" ht="14.25">
      <c r="A115" s="8">
        <v>113</v>
      </c>
      <c r="B115" s="2">
        <v>470</v>
      </c>
      <c r="C115" s="9" t="s">
        <v>147</v>
      </c>
      <c r="D115" s="15">
        <v>4.136</v>
      </c>
      <c r="E115" s="16">
        <v>3.8</v>
      </c>
      <c r="F115" s="16">
        <v>3.1494</v>
      </c>
      <c r="G115" s="16">
        <v>2.1161</v>
      </c>
      <c r="H115" s="16">
        <v>2.0057</v>
      </c>
      <c r="I115" s="16">
        <v>2.1176</v>
      </c>
      <c r="J115" s="16">
        <v>1.933</v>
      </c>
      <c r="K115" s="16">
        <v>2.0092</v>
      </c>
      <c r="L115" s="16">
        <v>1.9927</v>
      </c>
      <c r="M115" s="16">
        <v>1.8708</v>
      </c>
      <c r="N115" s="16">
        <v>1.4661</v>
      </c>
      <c r="O115" s="16">
        <v>1.3876</v>
      </c>
      <c r="P115" s="16">
        <v>1.4349</v>
      </c>
    </row>
    <row r="116" spans="1:16" ht="14.25">
      <c r="A116" s="8">
        <v>114</v>
      </c>
      <c r="B116" s="2">
        <v>474</v>
      </c>
      <c r="C116" s="9" t="s">
        <v>172</v>
      </c>
      <c r="D116" s="15">
        <v>5.71</v>
      </c>
      <c r="E116" s="16">
        <v>5.71</v>
      </c>
      <c r="F116" s="16">
        <v>5.45</v>
      </c>
      <c r="G116" s="16">
        <v>5</v>
      </c>
      <c r="H116" s="16">
        <v>4.08</v>
      </c>
      <c r="I116" s="16">
        <v>2.65</v>
      </c>
      <c r="J116" s="16">
        <v>2.14</v>
      </c>
      <c r="K116" s="16">
        <v>2.14</v>
      </c>
      <c r="L116" s="16">
        <v>1.962</v>
      </c>
      <c r="M116" s="16">
        <v>1.9</v>
      </c>
      <c r="N116" s="16">
        <v>1.924</v>
      </c>
      <c r="O116" s="16">
        <v>2.039</v>
      </c>
      <c r="P116" s="16">
        <v>1.9525</v>
      </c>
    </row>
    <row r="117" spans="1:16" ht="14.25">
      <c r="A117" s="8">
        <v>115</v>
      </c>
      <c r="B117" s="2">
        <v>478</v>
      </c>
      <c r="C117" s="9" t="s">
        <v>56</v>
      </c>
      <c r="D117" s="15">
        <v>6.3378</v>
      </c>
      <c r="E117" s="16">
        <v>6.7053</v>
      </c>
      <c r="F117" s="16">
        <v>6.7863</v>
      </c>
      <c r="G117" s="16">
        <v>6.7896</v>
      </c>
      <c r="H117" s="16">
        <v>6.7498</v>
      </c>
      <c r="I117" s="16">
        <v>6.5726</v>
      </c>
      <c r="J117" s="16">
        <v>6.2758</v>
      </c>
      <c r="K117" s="16">
        <v>6.0882</v>
      </c>
      <c r="L117" s="16">
        <v>5.8549</v>
      </c>
      <c r="M117" s="16">
        <v>5.5518</v>
      </c>
      <c r="N117" s="16">
        <v>5.2564</v>
      </c>
      <c r="O117" s="16">
        <v>4.9739</v>
      </c>
      <c r="P117" s="16">
        <v>4.6938</v>
      </c>
    </row>
    <row r="118" spans="1:16" ht="14.25">
      <c r="A118" s="8">
        <v>116</v>
      </c>
      <c r="B118" s="2">
        <v>480</v>
      </c>
      <c r="C118" s="9" t="s">
        <v>13</v>
      </c>
      <c r="D118" s="15">
        <v>5.895</v>
      </c>
      <c r="E118" s="16">
        <v>5.895</v>
      </c>
      <c r="F118" s="16">
        <v>6.195</v>
      </c>
      <c r="G118" s="16">
        <v>4.61</v>
      </c>
      <c r="H118" s="16">
        <v>3.466</v>
      </c>
      <c r="I118" s="16">
        <v>3.105</v>
      </c>
      <c r="J118" s="16">
        <v>2.3015</v>
      </c>
      <c r="K118" s="16">
        <v>2.3118</v>
      </c>
      <c r="L118" s="16">
        <v>2.2465</v>
      </c>
      <c r="M118" s="16">
        <v>2.0332</v>
      </c>
      <c r="N118" s="16">
        <v>1.9335</v>
      </c>
      <c r="O118" s="16">
        <v>1.6979</v>
      </c>
      <c r="P118" s="16">
        <v>1.495</v>
      </c>
    </row>
    <row r="119" spans="1:16" ht="14.25">
      <c r="A119" s="8">
        <v>117</v>
      </c>
      <c r="B119" s="2">
        <v>484</v>
      </c>
      <c r="C119" s="9" t="s">
        <v>184</v>
      </c>
      <c r="D119" s="15">
        <v>6.75</v>
      </c>
      <c r="E119" s="16">
        <v>6.78</v>
      </c>
      <c r="F119" s="16">
        <v>6.75</v>
      </c>
      <c r="G119" s="16">
        <v>6.75</v>
      </c>
      <c r="H119" s="16">
        <v>6.71</v>
      </c>
      <c r="I119" s="16">
        <v>5.4</v>
      </c>
      <c r="J119" s="16">
        <v>4.37</v>
      </c>
      <c r="K119" s="16">
        <v>3.75</v>
      </c>
      <c r="L119" s="16">
        <v>3.25</v>
      </c>
      <c r="M119" s="16">
        <v>2.89</v>
      </c>
      <c r="N119" s="16">
        <v>2.63</v>
      </c>
      <c r="O119" s="16">
        <v>2.43</v>
      </c>
      <c r="P119" s="16">
        <v>2.29</v>
      </c>
    </row>
    <row r="120" spans="1:16" ht="14.25">
      <c r="A120" s="8">
        <v>118</v>
      </c>
      <c r="B120" s="2">
        <v>496</v>
      </c>
      <c r="C120" s="9" t="s">
        <v>68</v>
      </c>
      <c r="D120" s="15">
        <v>5.6</v>
      </c>
      <c r="E120" s="16">
        <v>6.3</v>
      </c>
      <c r="F120" s="16">
        <v>7.5</v>
      </c>
      <c r="G120" s="16">
        <v>7.5</v>
      </c>
      <c r="H120" s="16">
        <v>7.5</v>
      </c>
      <c r="I120" s="16">
        <v>6.65</v>
      </c>
      <c r="J120" s="16">
        <v>5.75</v>
      </c>
      <c r="K120" s="16">
        <v>4.8407</v>
      </c>
      <c r="L120" s="16">
        <v>3.2726</v>
      </c>
      <c r="M120" s="16">
        <v>2.3957</v>
      </c>
      <c r="N120" s="16">
        <v>2.0759</v>
      </c>
      <c r="O120" s="16">
        <v>2.3731</v>
      </c>
      <c r="P120" s="16">
        <v>2.675</v>
      </c>
    </row>
    <row r="121" spans="1:16" ht="14.25">
      <c r="A121" s="8">
        <v>119</v>
      </c>
      <c r="B121" s="2">
        <v>498</v>
      </c>
      <c r="C121" s="9" t="s">
        <v>124</v>
      </c>
      <c r="D121" s="15">
        <v>3.5</v>
      </c>
      <c r="E121" s="16">
        <v>3.44</v>
      </c>
      <c r="F121" s="16">
        <v>3.15</v>
      </c>
      <c r="G121" s="16">
        <v>2.66</v>
      </c>
      <c r="H121" s="16">
        <v>2.56</v>
      </c>
      <c r="I121" s="16">
        <v>2.44</v>
      </c>
      <c r="J121" s="16">
        <v>2.55</v>
      </c>
      <c r="K121" s="16">
        <v>2.64</v>
      </c>
      <c r="L121" s="16">
        <v>2.111</v>
      </c>
      <c r="M121" s="16">
        <v>1.7</v>
      </c>
      <c r="N121" s="16">
        <v>1.2378</v>
      </c>
      <c r="O121" s="16">
        <v>1.2704</v>
      </c>
      <c r="P121" s="16">
        <v>1.2693</v>
      </c>
    </row>
    <row r="122" spans="1:16" ht="14.25">
      <c r="A122" s="8">
        <v>120</v>
      </c>
      <c r="B122" s="2">
        <v>499</v>
      </c>
      <c r="C122" s="9" t="s">
        <v>148</v>
      </c>
      <c r="D122" s="15">
        <v>4.3464</v>
      </c>
      <c r="E122" s="16">
        <v>3.795</v>
      </c>
      <c r="F122" s="16">
        <v>3.4168</v>
      </c>
      <c r="G122" s="16">
        <v>2.89</v>
      </c>
      <c r="H122" s="16">
        <v>2.6179</v>
      </c>
      <c r="I122" s="16">
        <v>2.306</v>
      </c>
      <c r="J122" s="16">
        <v>2.212</v>
      </c>
      <c r="K122" s="16">
        <v>2.106</v>
      </c>
      <c r="L122" s="16">
        <v>2.045</v>
      </c>
      <c r="M122" s="16">
        <v>1.91</v>
      </c>
      <c r="N122" s="16">
        <v>1.8536</v>
      </c>
      <c r="O122" s="16">
        <v>1.82</v>
      </c>
      <c r="P122" s="16">
        <v>1.7103</v>
      </c>
    </row>
    <row r="123" spans="1:16" ht="14.25">
      <c r="A123" s="8">
        <v>121</v>
      </c>
      <c r="B123" s="2">
        <v>504</v>
      </c>
      <c r="C123" s="9" t="s">
        <v>36</v>
      </c>
      <c r="D123" s="15">
        <v>6.608</v>
      </c>
      <c r="E123" s="16">
        <v>6.896</v>
      </c>
      <c r="F123" s="16">
        <v>7.15</v>
      </c>
      <c r="G123" s="16">
        <v>6.9004</v>
      </c>
      <c r="H123" s="16">
        <v>6.427</v>
      </c>
      <c r="I123" s="16">
        <v>5.9</v>
      </c>
      <c r="J123" s="16">
        <v>5.4</v>
      </c>
      <c r="K123" s="16">
        <v>4.447</v>
      </c>
      <c r="L123" s="16">
        <v>3.701</v>
      </c>
      <c r="M123" s="16">
        <v>2.968</v>
      </c>
      <c r="N123" s="16">
        <v>2.522</v>
      </c>
      <c r="O123" s="16">
        <v>2.49</v>
      </c>
      <c r="P123" s="16">
        <v>2.56</v>
      </c>
    </row>
    <row r="124" spans="1:16" ht="14.25">
      <c r="A124" s="8">
        <v>122</v>
      </c>
      <c r="B124" s="2">
        <v>508</v>
      </c>
      <c r="C124" s="9" t="s">
        <v>15</v>
      </c>
      <c r="D124" s="15">
        <v>6.6</v>
      </c>
      <c r="E124" s="16">
        <v>6.6</v>
      </c>
      <c r="F124" s="16">
        <v>6.6</v>
      </c>
      <c r="G124" s="16">
        <v>6.6</v>
      </c>
      <c r="H124" s="16">
        <v>6.575</v>
      </c>
      <c r="I124" s="16">
        <v>6.525</v>
      </c>
      <c r="J124" s="16">
        <v>6.4444</v>
      </c>
      <c r="K124" s="16">
        <v>6.3306</v>
      </c>
      <c r="L124" s="16">
        <v>6.1194</v>
      </c>
      <c r="M124" s="16">
        <v>5.85</v>
      </c>
      <c r="N124" s="16">
        <v>5.8</v>
      </c>
      <c r="O124" s="16">
        <v>5.65</v>
      </c>
      <c r="P124" s="16">
        <v>5.45</v>
      </c>
    </row>
    <row r="125" spans="1:16" ht="14.25">
      <c r="A125" s="8">
        <v>123</v>
      </c>
      <c r="B125" s="2">
        <v>512</v>
      </c>
      <c r="C125" s="9" t="s">
        <v>111</v>
      </c>
      <c r="D125" s="15">
        <v>7.252</v>
      </c>
      <c r="E125" s="16">
        <v>7.252</v>
      </c>
      <c r="F125" s="16">
        <v>7.252</v>
      </c>
      <c r="G125" s="16">
        <v>7.3091</v>
      </c>
      <c r="H125" s="16">
        <v>7.4077</v>
      </c>
      <c r="I125" s="16">
        <v>8.1</v>
      </c>
      <c r="J125" s="16">
        <v>8.3166</v>
      </c>
      <c r="K125" s="16">
        <v>7.8479</v>
      </c>
      <c r="L125" s="16">
        <v>6.2743</v>
      </c>
      <c r="M125" s="16">
        <v>4.4644</v>
      </c>
      <c r="N125" s="16">
        <v>3.2055</v>
      </c>
      <c r="O125" s="16">
        <v>2.9</v>
      </c>
      <c r="P125" s="16">
        <v>2.875</v>
      </c>
    </row>
    <row r="126" spans="1:16" ht="14.25">
      <c r="A126" s="8">
        <v>124</v>
      </c>
      <c r="B126" s="2">
        <v>516</v>
      </c>
      <c r="C126" s="9" t="s">
        <v>43</v>
      </c>
      <c r="D126" s="15">
        <v>6</v>
      </c>
      <c r="E126" s="16">
        <v>6.1</v>
      </c>
      <c r="F126" s="16">
        <v>6.2</v>
      </c>
      <c r="G126" s="16">
        <v>6.3</v>
      </c>
      <c r="H126" s="16">
        <v>6.6</v>
      </c>
      <c r="I126" s="16">
        <v>6.6</v>
      </c>
      <c r="J126" s="16">
        <v>6.2</v>
      </c>
      <c r="K126" s="16">
        <v>5.547</v>
      </c>
      <c r="L126" s="16">
        <v>4.912</v>
      </c>
      <c r="M126" s="16">
        <v>4.292</v>
      </c>
      <c r="N126" s="16">
        <v>3.808</v>
      </c>
      <c r="O126" s="16">
        <v>3.6</v>
      </c>
      <c r="P126" s="16">
        <v>3.6</v>
      </c>
    </row>
    <row r="127" spans="1:16" ht="14.25">
      <c r="A127" s="8">
        <v>125</v>
      </c>
      <c r="B127" s="2">
        <v>524</v>
      </c>
      <c r="C127" s="9" t="s">
        <v>85</v>
      </c>
      <c r="D127" s="15">
        <v>5.9588</v>
      </c>
      <c r="E127" s="16">
        <v>5.9588</v>
      </c>
      <c r="F127" s="16">
        <v>5.9588</v>
      </c>
      <c r="G127" s="16">
        <v>5.9588</v>
      </c>
      <c r="H127" s="16">
        <v>5.8662</v>
      </c>
      <c r="I127" s="16">
        <v>5.7952</v>
      </c>
      <c r="J127" s="16">
        <v>5.6202</v>
      </c>
      <c r="K127" s="16">
        <v>5.3293</v>
      </c>
      <c r="L127" s="16">
        <v>4.9701</v>
      </c>
      <c r="M127" s="16">
        <v>4.4066</v>
      </c>
      <c r="N127" s="16">
        <v>3.6361</v>
      </c>
      <c r="O127" s="16">
        <v>2.9634</v>
      </c>
      <c r="P127" s="16">
        <v>2.3178</v>
      </c>
    </row>
    <row r="128" spans="1:16" ht="14.25">
      <c r="A128" s="8">
        <v>126</v>
      </c>
      <c r="B128" s="2">
        <v>528</v>
      </c>
      <c r="C128" s="9" t="s">
        <v>160</v>
      </c>
      <c r="D128" s="15">
        <v>3.0524</v>
      </c>
      <c r="E128" s="16">
        <v>3.0974</v>
      </c>
      <c r="F128" s="16">
        <v>3.1657</v>
      </c>
      <c r="G128" s="16">
        <v>2.7949</v>
      </c>
      <c r="H128" s="16">
        <v>2.0601</v>
      </c>
      <c r="I128" s="16">
        <v>1.5982</v>
      </c>
      <c r="J128" s="16">
        <v>1.5149</v>
      </c>
      <c r="K128" s="16">
        <v>1.5546</v>
      </c>
      <c r="L128" s="16">
        <v>1.5823</v>
      </c>
      <c r="M128" s="16">
        <v>1.5991</v>
      </c>
      <c r="N128" s="16">
        <v>1.7256</v>
      </c>
      <c r="O128" s="16">
        <v>1.7461</v>
      </c>
      <c r="P128" s="16">
        <v>1.7516</v>
      </c>
    </row>
    <row r="129" spans="1:16" ht="14.25">
      <c r="A129" s="8">
        <v>127</v>
      </c>
      <c r="B129" s="2">
        <v>531</v>
      </c>
      <c r="C129" s="9" t="s">
        <v>235</v>
      </c>
      <c r="D129" s="15">
        <v>5.07</v>
      </c>
      <c r="E129" s="16">
        <v>5.1</v>
      </c>
      <c r="F129" s="16">
        <v>4.399</v>
      </c>
      <c r="G129" s="16">
        <v>3.8</v>
      </c>
      <c r="H129" s="16">
        <v>2.87</v>
      </c>
      <c r="I129" s="16">
        <v>2.45</v>
      </c>
      <c r="J129" s="16">
        <v>2.25</v>
      </c>
      <c r="K129" s="16">
        <v>2.3</v>
      </c>
      <c r="L129" s="16">
        <v>2.28</v>
      </c>
      <c r="M129" s="16">
        <v>2.121</v>
      </c>
      <c r="N129" s="16">
        <v>2.0915</v>
      </c>
      <c r="O129" s="16">
        <v>1.9792</v>
      </c>
      <c r="P129" s="16">
        <v>2.1</v>
      </c>
    </row>
    <row r="130" spans="1:16" ht="14.25">
      <c r="A130" s="8">
        <v>128</v>
      </c>
      <c r="B130" s="2">
        <v>533</v>
      </c>
      <c r="C130" s="9" t="s">
        <v>163</v>
      </c>
      <c r="D130" s="15">
        <v>5.65</v>
      </c>
      <c r="E130" s="16">
        <v>5.15</v>
      </c>
      <c r="F130" s="16">
        <v>4.399</v>
      </c>
      <c r="G130" s="16">
        <v>3.301</v>
      </c>
      <c r="H130" s="16">
        <v>2.651</v>
      </c>
      <c r="I130" s="16">
        <v>2.45</v>
      </c>
      <c r="J130" s="16">
        <v>2.358</v>
      </c>
      <c r="K130" s="16">
        <v>2.3</v>
      </c>
      <c r="L130" s="16">
        <v>2.1739</v>
      </c>
      <c r="M130" s="16">
        <v>1.9531</v>
      </c>
      <c r="N130" s="16">
        <v>1.8162</v>
      </c>
      <c r="O130" s="16">
        <v>1.7356</v>
      </c>
      <c r="P130" s="16">
        <v>1.6769</v>
      </c>
    </row>
    <row r="131" spans="1:16" ht="14.25">
      <c r="A131" s="8">
        <v>129</v>
      </c>
      <c r="B131" s="2">
        <v>540</v>
      </c>
      <c r="C131" s="9" t="s">
        <v>208</v>
      </c>
      <c r="D131" s="15">
        <v>5.2231</v>
      </c>
      <c r="E131" s="16">
        <v>5.2231</v>
      </c>
      <c r="F131" s="16">
        <v>5.2231</v>
      </c>
      <c r="G131" s="16">
        <v>5.2119</v>
      </c>
      <c r="H131" s="16">
        <v>5.2028</v>
      </c>
      <c r="I131" s="16">
        <v>3.9055</v>
      </c>
      <c r="J131" s="16">
        <v>3.3399</v>
      </c>
      <c r="K131" s="16">
        <v>3.025</v>
      </c>
      <c r="L131" s="16">
        <v>2.9366</v>
      </c>
      <c r="M131" s="16">
        <v>2.5762</v>
      </c>
      <c r="N131" s="16">
        <v>2.26</v>
      </c>
      <c r="O131" s="16">
        <v>2.2427</v>
      </c>
      <c r="P131" s="16">
        <v>2.1339</v>
      </c>
    </row>
    <row r="132" spans="1:16" ht="14.25">
      <c r="A132" s="8">
        <v>130</v>
      </c>
      <c r="B132" s="2">
        <v>548</v>
      </c>
      <c r="C132" s="9" t="s">
        <v>211</v>
      </c>
      <c r="D132" s="15">
        <v>7.6</v>
      </c>
      <c r="E132" s="16">
        <v>7.35</v>
      </c>
      <c r="F132" s="16">
        <v>7</v>
      </c>
      <c r="G132" s="16">
        <v>6.46</v>
      </c>
      <c r="H132" s="16">
        <v>6.11</v>
      </c>
      <c r="I132" s="16">
        <v>5.75</v>
      </c>
      <c r="J132" s="16">
        <v>5.4</v>
      </c>
      <c r="K132" s="16">
        <v>5.04</v>
      </c>
      <c r="L132" s="16">
        <v>4.83</v>
      </c>
      <c r="M132" s="16">
        <v>4.59</v>
      </c>
      <c r="N132" s="16">
        <v>4.11</v>
      </c>
      <c r="O132" s="16">
        <v>3.63</v>
      </c>
      <c r="P132" s="16">
        <v>3.4113</v>
      </c>
    </row>
    <row r="133" spans="1:16" ht="14.25">
      <c r="A133" s="8">
        <v>131</v>
      </c>
      <c r="B133" s="2">
        <v>554</v>
      </c>
      <c r="C133" s="9" t="s">
        <v>205</v>
      </c>
      <c r="D133" s="15">
        <v>3.688</v>
      </c>
      <c r="E133" s="16">
        <v>4.07</v>
      </c>
      <c r="F133" s="16">
        <v>4.022</v>
      </c>
      <c r="G133" s="16">
        <v>3.348</v>
      </c>
      <c r="H133" s="16">
        <v>2.843</v>
      </c>
      <c r="I133" s="16">
        <v>2.178</v>
      </c>
      <c r="J133" s="16">
        <v>1.9727</v>
      </c>
      <c r="K133" s="16">
        <v>2.0311</v>
      </c>
      <c r="L133" s="16">
        <v>2.067</v>
      </c>
      <c r="M133" s="16">
        <v>1.9525</v>
      </c>
      <c r="N133" s="16">
        <v>1.949</v>
      </c>
      <c r="O133" s="16">
        <v>2.1418</v>
      </c>
      <c r="P133" s="16">
        <v>2.05</v>
      </c>
    </row>
    <row r="134" spans="1:16" ht="14.25">
      <c r="A134" s="8">
        <v>132</v>
      </c>
      <c r="B134" s="2">
        <v>558</v>
      </c>
      <c r="C134" s="9" t="s">
        <v>185</v>
      </c>
      <c r="D134" s="15">
        <v>7.2</v>
      </c>
      <c r="E134" s="16">
        <v>7.5001</v>
      </c>
      <c r="F134" s="16">
        <v>7.1</v>
      </c>
      <c r="G134" s="16">
        <v>6.9501</v>
      </c>
      <c r="H134" s="16">
        <v>6.79</v>
      </c>
      <c r="I134" s="16">
        <v>6.35</v>
      </c>
      <c r="J134" s="16">
        <v>5.85</v>
      </c>
      <c r="K134" s="16">
        <v>5</v>
      </c>
      <c r="L134" s="16">
        <v>4.2</v>
      </c>
      <c r="M134" s="16">
        <v>3.4</v>
      </c>
      <c r="N134" s="16">
        <v>2.8445</v>
      </c>
      <c r="O134" s="16">
        <v>2.5595</v>
      </c>
      <c r="P134" s="16">
        <v>2.3183</v>
      </c>
    </row>
    <row r="135" spans="1:16" ht="14.25">
      <c r="A135" s="8">
        <v>133</v>
      </c>
      <c r="B135" s="2">
        <v>562</v>
      </c>
      <c r="C135" s="9" t="s">
        <v>57</v>
      </c>
      <c r="D135" s="15">
        <v>7.2767</v>
      </c>
      <c r="E135" s="16">
        <v>7.3472</v>
      </c>
      <c r="F135" s="16">
        <v>7.4378</v>
      </c>
      <c r="G135" s="16">
        <v>7.3171</v>
      </c>
      <c r="H135" s="16">
        <v>7.5168</v>
      </c>
      <c r="I135" s="16">
        <v>7.6297</v>
      </c>
      <c r="J135" s="16">
        <v>7.59</v>
      </c>
      <c r="K135" s="16">
        <v>7.6892</v>
      </c>
      <c r="L135" s="16">
        <v>7.7385</v>
      </c>
      <c r="M135" s="16">
        <v>7.7466</v>
      </c>
      <c r="N135" s="16">
        <v>7.7209</v>
      </c>
      <c r="O135" s="16">
        <v>7.6787</v>
      </c>
      <c r="P135" s="16">
        <v>7.6335</v>
      </c>
    </row>
    <row r="136" spans="1:16" ht="14.25">
      <c r="A136" s="8">
        <v>134</v>
      </c>
      <c r="B136" s="2">
        <v>566</v>
      </c>
      <c r="C136" s="9" t="s">
        <v>58</v>
      </c>
      <c r="D136" s="15">
        <v>6.3544</v>
      </c>
      <c r="E136" s="16">
        <v>6.3544</v>
      </c>
      <c r="F136" s="16">
        <v>6.3544</v>
      </c>
      <c r="G136" s="16">
        <v>6.3544</v>
      </c>
      <c r="H136" s="16">
        <v>6.6094</v>
      </c>
      <c r="I136" s="16">
        <v>6.7629</v>
      </c>
      <c r="J136" s="16">
        <v>6.7559</v>
      </c>
      <c r="K136" s="16">
        <v>6.6035</v>
      </c>
      <c r="L136" s="16">
        <v>6.3697</v>
      </c>
      <c r="M136" s="16">
        <v>6.1703</v>
      </c>
      <c r="N136" s="16">
        <v>6.0512</v>
      </c>
      <c r="O136" s="16">
        <v>5.91</v>
      </c>
      <c r="P136" s="16">
        <v>5.74</v>
      </c>
    </row>
    <row r="137" spans="1:16" ht="14.25">
      <c r="A137" s="8">
        <v>135</v>
      </c>
      <c r="B137" s="2">
        <v>578</v>
      </c>
      <c r="C137" s="9" t="s">
        <v>138</v>
      </c>
      <c r="D137" s="15">
        <v>2.602</v>
      </c>
      <c r="E137" s="16">
        <v>2.837</v>
      </c>
      <c r="F137" s="16">
        <v>2.898</v>
      </c>
      <c r="G137" s="16">
        <v>2.719</v>
      </c>
      <c r="H137" s="16">
        <v>2.248</v>
      </c>
      <c r="I137" s="16">
        <v>1.81</v>
      </c>
      <c r="J137" s="16">
        <v>1.687</v>
      </c>
      <c r="K137" s="16">
        <v>1.8</v>
      </c>
      <c r="L137" s="16">
        <v>1.886</v>
      </c>
      <c r="M137" s="16">
        <v>1.862</v>
      </c>
      <c r="N137" s="16">
        <v>1.8061</v>
      </c>
      <c r="O137" s="16">
        <v>1.9235</v>
      </c>
      <c r="P137" s="16">
        <v>1.8</v>
      </c>
    </row>
    <row r="138" spans="1:16" ht="14.25">
      <c r="A138" s="8">
        <v>136</v>
      </c>
      <c r="B138" s="2">
        <v>583</v>
      </c>
      <c r="C138" s="9" t="s">
        <v>214</v>
      </c>
      <c r="D138" s="15">
        <v>7.2</v>
      </c>
      <c r="E138" s="16">
        <v>7</v>
      </c>
      <c r="F138" s="16">
        <v>6.9</v>
      </c>
      <c r="G138" s="16">
        <v>6.9</v>
      </c>
      <c r="H138" s="16">
        <v>6.9</v>
      </c>
      <c r="I138" s="16">
        <v>6.4</v>
      </c>
      <c r="J138" s="16">
        <v>6</v>
      </c>
      <c r="K138" s="16">
        <v>5.2</v>
      </c>
      <c r="L138" s="16">
        <v>4.7932</v>
      </c>
      <c r="M138" s="16">
        <v>4.5275</v>
      </c>
      <c r="N138" s="16">
        <v>4.05</v>
      </c>
      <c r="O138" s="16">
        <v>3.622</v>
      </c>
      <c r="P138" s="16">
        <v>3.3255</v>
      </c>
    </row>
    <row r="139" spans="1:16" ht="14.25">
      <c r="A139" s="8">
        <v>137</v>
      </c>
      <c r="B139" s="2">
        <v>586</v>
      </c>
      <c r="C139" s="9" t="s">
        <v>86</v>
      </c>
      <c r="D139" s="15">
        <v>6.6</v>
      </c>
      <c r="E139" s="16">
        <v>6.6</v>
      </c>
      <c r="F139" s="16">
        <v>6.6</v>
      </c>
      <c r="G139" s="16">
        <v>6.6</v>
      </c>
      <c r="H139" s="16">
        <v>6.6</v>
      </c>
      <c r="I139" s="16">
        <v>6.6</v>
      </c>
      <c r="J139" s="16">
        <v>6.444</v>
      </c>
      <c r="K139" s="16">
        <v>6.2967</v>
      </c>
      <c r="L139" s="16">
        <v>5.6691</v>
      </c>
      <c r="M139" s="16">
        <v>4.9945</v>
      </c>
      <c r="N139" s="16">
        <v>4.23</v>
      </c>
      <c r="O139" s="16">
        <v>3.98</v>
      </c>
      <c r="P139" s="16">
        <v>3.72</v>
      </c>
    </row>
    <row r="140" spans="1:16" ht="14.25">
      <c r="A140" s="8">
        <v>138</v>
      </c>
      <c r="B140" s="2">
        <v>591</v>
      </c>
      <c r="C140" s="9" t="s">
        <v>186</v>
      </c>
      <c r="D140" s="15">
        <v>5.7641</v>
      </c>
      <c r="E140" s="16">
        <v>5.8725</v>
      </c>
      <c r="F140" s="16">
        <v>5.79</v>
      </c>
      <c r="G140" s="16">
        <v>5.4142</v>
      </c>
      <c r="H140" s="16">
        <v>4.8822</v>
      </c>
      <c r="I140" s="16">
        <v>4.1869</v>
      </c>
      <c r="J140" s="16">
        <v>3.6272</v>
      </c>
      <c r="K140" s="16">
        <v>3.2383</v>
      </c>
      <c r="L140" s="16">
        <v>2.92</v>
      </c>
      <c r="M140" s="16">
        <v>2.8134</v>
      </c>
      <c r="N140" s="16">
        <v>2.6051</v>
      </c>
      <c r="O140" s="16">
        <v>2.5403</v>
      </c>
      <c r="P140" s="16">
        <v>2.4785</v>
      </c>
    </row>
    <row r="141" spans="1:16" ht="14.25">
      <c r="A141" s="8">
        <v>139</v>
      </c>
      <c r="B141" s="2">
        <v>598</v>
      </c>
      <c r="C141" s="9" t="s">
        <v>209</v>
      </c>
      <c r="D141" s="15">
        <v>6.238</v>
      </c>
      <c r="E141" s="16">
        <v>6.259</v>
      </c>
      <c r="F141" s="16">
        <v>6.278</v>
      </c>
      <c r="G141" s="16">
        <v>6.214</v>
      </c>
      <c r="H141" s="16">
        <v>6.087</v>
      </c>
      <c r="I141" s="16">
        <v>5.871</v>
      </c>
      <c r="J141" s="16">
        <v>5.474</v>
      </c>
      <c r="K141" s="16">
        <v>4.966</v>
      </c>
      <c r="L141" s="16">
        <v>4.703</v>
      </c>
      <c r="M141" s="16">
        <v>4.637</v>
      </c>
      <c r="N141" s="16">
        <v>4.385</v>
      </c>
      <c r="O141" s="16">
        <v>4.133</v>
      </c>
      <c r="P141" s="16">
        <v>3.8376</v>
      </c>
    </row>
    <row r="142" spans="1:16" ht="14.25">
      <c r="A142" s="8">
        <v>140</v>
      </c>
      <c r="B142" s="2">
        <v>600</v>
      </c>
      <c r="C142" s="9" t="s">
        <v>196</v>
      </c>
      <c r="D142" s="15">
        <v>6.5</v>
      </c>
      <c r="E142" s="16">
        <v>6.5</v>
      </c>
      <c r="F142" s="16">
        <v>6.45</v>
      </c>
      <c r="G142" s="16">
        <v>6.15</v>
      </c>
      <c r="H142" s="16">
        <v>5.3505</v>
      </c>
      <c r="I142" s="16">
        <v>5.2</v>
      </c>
      <c r="J142" s="16">
        <v>5.12</v>
      </c>
      <c r="K142" s="16">
        <v>4.77</v>
      </c>
      <c r="L142" s="16">
        <v>4.3095</v>
      </c>
      <c r="M142" s="16">
        <v>3.88</v>
      </c>
      <c r="N142" s="16">
        <v>3.2397</v>
      </c>
      <c r="O142" s="16">
        <v>2.8922</v>
      </c>
      <c r="P142" s="16">
        <v>2.5988</v>
      </c>
    </row>
    <row r="143" spans="1:16" ht="14.25">
      <c r="A143" s="8">
        <v>141</v>
      </c>
      <c r="B143" s="2">
        <v>604</v>
      </c>
      <c r="C143" s="9" t="s">
        <v>197</v>
      </c>
      <c r="D143" s="15">
        <v>6.95</v>
      </c>
      <c r="E143" s="16">
        <v>6.95</v>
      </c>
      <c r="F143" s="16">
        <v>6.95</v>
      </c>
      <c r="G143" s="16">
        <v>6.7</v>
      </c>
      <c r="H143" s="16">
        <v>6</v>
      </c>
      <c r="I143" s="16">
        <v>5.4</v>
      </c>
      <c r="J143" s="16">
        <v>4.65</v>
      </c>
      <c r="K143" s="16">
        <v>4.1</v>
      </c>
      <c r="L143" s="16">
        <v>3.57</v>
      </c>
      <c r="M143" s="16">
        <v>3.1</v>
      </c>
      <c r="N143" s="16">
        <v>2.8</v>
      </c>
      <c r="O143" s="16">
        <v>2.5995</v>
      </c>
      <c r="P143" s="16">
        <v>2.5</v>
      </c>
    </row>
    <row r="144" spans="1:16" ht="14.25">
      <c r="A144" s="8">
        <v>142</v>
      </c>
      <c r="B144" s="2">
        <v>608</v>
      </c>
      <c r="C144" s="9" t="s">
        <v>95</v>
      </c>
      <c r="D144" s="15">
        <v>7.4201</v>
      </c>
      <c r="E144" s="16">
        <v>7.2692</v>
      </c>
      <c r="F144" s="16">
        <v>6.9807</v>
      </c>
      <c r="G144" s="16">
        <v>6.5392</v>
      </c>
      <c r="H144" s="16">
        <v>5.9769</v>
      </c>
      <c r="I144" s="16">
        <v>5.4623</v>
      </c>
      <c r="J144" s="16">
        <v>4.9215</v>
      </c>
      <c r="K144" s="16">
        <v>4.5271</v>
      </c>
      <c r="L144" s="16">
        <v>4.1385</v>
      </c>
      <c r="M144" s="16">
        <v>3.9</v>
      </c>
      <c r="N144" s="16">
        <v>3.7</v>
      </c>
      <c r="O144" s="16">
        <v>3.27</v>
      </c>
      <c r="P144" s="16">
        <v>3.035</v>
      </c>
    </row>
    <row r="145" spans="1:16" ht="14.25">
      <c r="A145" s="8">
        <v>143</v>
      </c>
      <c r="B145" s="2">
        <v>616</v>
      </c>
      <c r="C145" s="9" t="s">
        <v>123</v>
      </c>
      <c r="D145" s="15">
        <v>3.6302</v>
      </c>
      <c r="E145" s="16">
        <v>3.4698</v>
      </c>
      <c r="F145" s="16">
        <v>2.7459</v>
      </c>
      <c r="G145" s="16">
        <v>2.3348</v>
      </c>
      <c r="H145" s="16">
        <v>2.2349</v>
      </c>
      <c r="I145" s="16">
        <v>2.2285</v>
      </c>
      <c r="J145" s="16">
        <v>2.3135</v>
      </c>
      <c r="K145" s="16">
        <v>2.1624</v>
      </c>
      <c r="L145" s="16">
        <v>1.9479</v>
      </c>
      <c r="M145" s="16">
        <v>1.5147</v>
      </c>
      <c r="N145" s="16">
        <v>1.2587</v>
      </c>
      <c r="O145" s="16">
        <v>1.374</v>
      </c>
      <c r="P145" s="16">
        <v>1.37</v>
      </c>
    </row>
    <row r="146" spans="1:16" ht="14.25">
      <c r="A146" s="8">
        <v>144</v>
      </c>
      <c r="B146" s="2">
        <v>620</v>
      </c>
      <c r="C146" s="9" t="s">
        <v>149</v>
      </c>
      <c r="D146" s="15">
        <v>3.0988</v>
      </c>
      <c r="E146" s="16">
        <v>3.1216</v>
      </c>
      <c r="F146" s="16">
        <v>3.1873</v>
      </c>
      <c r="G146" s="16">
        <v>3.1187</v>
      </c>
      <c r="H146" s="16">
        <v>2.8332</v>
      </c>
      <c r="I146" s="16">
        <v>2.5486</v>
      </c>
      <c r="J146" s="16">
        <v>2.0084</v>
      </c>
      <c r="K146" s="16">
        <v>1.6205</v>
      </c>
      <c r="L146" s="16">
        <v>1.48</v>
      </c>
      <c r="M146" s="16">
        <v>1.455</v>
      </c>
      <c r="N146" s="16">
        <v>1.4513</v>
      </c>
      <c r="O146" s="16">
        <v>1.3718</v>
      </c>
      <c r="P146" s="16">
        <v>1.2831</v>
      </c>
    </row>
    <row r="147" spans="1:16" ht="14.25">
      <c r="A147" s="8">
        <v>145</v>
      </c>
      <c r="B147" s="2">
        <v>624</v>
      </c>
      <c r="C147" s="9" t="s">
        <v>53</v>
      </c>
      <c r="D147" s="15">
        <v>5.9</v>
      </c>
      <c r="E147" s="16">
        <v>5.9</v>
      </c>
      <c r="F147" s="16">
        <v>5.95</v>
      </c>
      <c r="G147" s="16">
        <v>6</v>
      </c>
      <c r="H147" s="16">
        <v>6.1</v>
      </c>
      <c r="I147" s="16">
        <v>6.25</v>
      </c>
      <c r="J147" s="16">
        <v>6.6982</v>
      </c>
      <c r="K147" s="16">
        <v>6.6834</v>
      </c>
      <c r="L147" s="16">
        <v>6.5</v>
      </c>
      <c r="M147" s="16">
        <v>6.0471</v>
      </c>
      <c r="N147" s="16">
        <v>5.6</v>
      </c>
      <c r="O147" s="16">
        <v>5.23</v>
      </c>
      <c r="P147" s="16">
        <v>4.95</v>
      </c>
    </row>
    <row r="148" spans="1:16" ht="14.25">
      <c r="A148" s="8">
        <v>146</v>
      </c>
      <c r="B148" s="2">
        <v>626</v>
      </c>
      <c r="C148" s="9" t="s">
        <v>98</v>
      </c>
      <c r="D148" s="15">
        <v>6.441</v>
      </c>
      <c r="E148" s="16">
        <v>6.353</v>
      </c>
      <c r="F148" s="16">
        <v>6.371</v>
      </c>
      <c r="G148" s="16">
        <v>6.156</v>
      </c>
      <c r="H148" s="16">
        <v>5.535</v>
      </c>
      <c r="I148" s="16">
        <v>4.305</v>
      </c>
      <c r="J148" s="16">
        <v>5.39</v>
      </c>
      <c r="K148" s="16">
        <v>5.209</v>
      </c>
      <c r="L148" s="16">
        <v>5.685</v>
      </c>
      <c r="M148" s="16">
        <v>7.005</v>
      </c>
      <c r="N148" s="16">
        <v>6.955</v>
      </c>
      <c r="O148" s="16">
        <v>6.53</v>
      </c>
      <c r="P148" s="16">
        <v>5.9124</v>
      </c>
    </row>
    <row r="149" spans="1:16" ht="14.25">
      <c r="A149" s="8">
        <v>147</v>
      </c>
      <c r="B149" s="2">
        <v>630</v>
      </c>
      <c r="C149" s="9" t="s">
        <v>173</v>
      </c>
      <c r="D149" s="15">
        <v>4.97</v>
      </c>
      <c r="E149" s="16">
        <v>4.82</v>
      </c>
      <c r="F149" s="16">
        <v>4.37</v>
      </c>
      <c r="G149" s="16">
        <v>3.41</v>
      </c>
      <c r="H149" s="16">
        <v>2.99</v>
      </c>
      <c r="I149" s="16">
        <v>2.76</v>
      </c>
      <c r="J149" s="16">
        <v>2.46</v>
      </c>
      <c r="K149" s="16">
        <v>2.26</v>
      </c>
      <c r="L149" s="16">
        <v>2.18</v>
      </c>
      <c r="M149" s="16">
        <v>1.985</v>
      </c>
      <c r="N149" s="16">
        <v>1.82</v>
      </c>
      <c r="O149" s="16">
        <v>1.7</v>
      </c>
      <c r="P149" s="16">
        <v>1.6423</v>
      </c>
    </row>
    <row r="150" spans="1:16" ht="14.25">
      <c r="A150" s="8">
        <v>148</v>
      </c>
      <c r="B150" s="2">
        <v>634</v>
      </c>
      <c r="C150" s="9" t="s">
        <v>112</v>
      </c>
      <c r="D150" s="15">
        <v>6.97</v>
      </c>
      <c r="E150" s="16">
        <v>6.97</v>
      </c>
      <c r="F150" s="16">
        <v>6.97</v>
      </c>
      <c r="G150" s="16">
        <v>6.97</v>
      </c>
      <c r="H150" s="16">
        <v>6.765</v>
      </c>
      <c r="I150" s="16">
        <v>6.109</v>
      </c>
      <c r="J150" s="16">
        <v>5.453</v>
      </c>
      <c r="K150" s="16">
        <v>4.4053</v>
      </c>
      <c r="L150" s="16">
        <v>3.7402</v>
      </c>
      <c r="M150" s="16">
        <v>3.4636</v>
      </c>
      <c r="N150" s="16">
        <v>2.9525</v>
      </c>
      <c r="O150" s="16">
        <v>2.225</v>
      </c>
      <c r="P150" s="16">
        <v>2.075</v>
      </c>
    </row>
    <row r="151" spans="1:16" ht="14.25">
      <c r="A151" s="8">
        <v>149</v>
      </c>
      <c r="B151" s="2">
        <v>638</v>
      </c>
      <c r="C151" s="9" t="s">
        <v>16</v>
      </c>
      <c r="D151" s="15">
        <v>6.9294</v>
      </c>
      <c r="E151" s="16">
        <v>6.5699</v>
      </c>
      <c r="F151" s="16">
        <v>6.5632</v>
      </c>
      <c r="G151" s="16">
        <v>5.6722</v>
      </c>
      <c r="H151" s="16">
        <v>3.875</v>
      </c>
      <c r="I151" s="16">
        <v>3.12</v>
      </c>
      <c r="J151" s="16">
        <v>2.7765</v>
      </c>
      <c r="K151" s="16">
        <v>2.713</v>
      </c>
      <c r="L151" s="16">
        <v>2.405</v>
      </c>
      <c r="M151" s="16">
        <v>2.3279</v>
      </c>
      <c r="N151" s="16">
        <v>2.445</v>
      </c>
      <c r="O151" s="16">
        <v>2.3969</v>
      </c>
      <c r="P151" s="16">
        <v>2.2435</v>
      </c>
    </row>
    <row r="152" spans="1:16" ht="14.25">
      <c r="A152" s="8">
        <v>150</v>
      </c>
      <c r="B152" s="2">
        <v>642</v>
      </c>
      <c r="C152" s="9" t="s">
        <v>125</v>
      </c>
      <c r="D152" s="15">
        <v>3.0596</v>
      </c>
      <c r="E152" s="16">
        <v>2.735</v>
      </c>
      <c r="F152" s="16">
        <v>2.1044</v>
      </c>
      <c r="G152" s="16">
        <v>2.8678</v>
      </c>
      <c r="H152" s="16">
        <v>2.6541</v>
      </c>
      <c r="I152" s="16">
        <v>2.5457</v>
      </c>
      <c r="J152" s="16">
        <v>2.2599</v>
      </c>
      <c r="K152" s="16">
        <v>2.2244</v>
      </c>
      <c r="L152" s="16">
        <v>1.5063</v>
      </c>
      <c r="M152" s="16">
        <v>1.338</v>
      </c>
      <c r="N152" s="16">
        <v>1.32</v>
      </c>
      <c r="O152" s="16">
        <v>1.448</v>
      </c>
      <c r="P152" s="16">
        <v>1.48</v>
      </c>
    </row>
    <row r="153" spans="1:16" ht="14.25">
      <c r="A153" s="8">
        <v>151</v>
      </c>
      <c r="B153" s="2">
        <v>643</v>
      </c>
      <c r="C153" s="9" t="s">
        <v>126</v>
      </c>
      <c r="D153" s="15">
        <v>2.85</v>
      </c>
      <c r="E153" s="16">
        <v>2.82</v>
      </c>
      <c r="F153" s="16">
        <v>2.55</v>
      </c>
      <c r="G153" s="16">
        <v>2.02</v>
      </c>
      <c r="H153" s="16">
        <v>2.03</v>
      </c>
      <c r="I153" s="16">
        <v>1.94</v>
      </c>
      <c r="J153" s="16">
        <v>2.04</v>
      </c>
      <c r="K153" s="16">
        <v>2.121</v>
      </c>
      <c r="L153" s="16">
        <v>1.545</v>
      </c>
      <c r="M153" s="16">
        <v>1.247</v>
      </c>
      <c r="N153" s="16">
        <v>1.298</v>
      </c>
      <c r="O153" s="16">
        <v>1.4389</v>
      </c>
      <c r="P153" s="16">
        <v>1.6618</v>
      </c>
    </row>
    <row r="154" spans="1:16" ht="14.25">
      <c r="A154" s="8">
        <v>152</v>
      </c>
      <c r="B154" s="2">
        <v>646</v>
      </c>
      <c r="C154" s="9" t="s">
        <v>17</v>
      </c>
      <c r="D154" s="15">
        <v>8</v>
      </c>
      <c r="E154" s="16">
        <v>8.15</v>
      </c>
      <c r="F154" s="16">
        <v>8.2</v>
      </c>
      <c r="G154" s="16">
        <v>8.2</v>
      </c>
      <c r="H154" s="16">
        <v>8.284</v>
      </c>
      <c r="I154" s="16">
        <v>8.432</v>
      </c>
      <c r="J154" s="16">
        <v>8.375</v>
      </c>
      <c r="K154" s="16">
        <v>7.987</v>
      </c>
      <c r="L154" s="16">
        <v>6.554</v>
      </c>
      <c r="M154" s="16">
        <v>5.9</v>
      </c>
      <c r="N154" s="16">
        <v>5.4</v>
      </c>
      <c r="O154" s="16">
        <v>4.85</v>
      </c>
      <c r="P154" s="16">
        <v>4.05</v>
      </c>
    </row>
    <row r="155" spans="1:16" ht="14.25">
      <c r="A155" s="8">
        <v>153</v>
      </c>
      <c r="B155" s="2">
        <v>662</v>
      </c>
      <c r="C155" s="9" t="s">
        <v>174</v>
      </c>
      <c r="D155" s="15">
        <v>6</v>
      </c>
      <c r="E155" s="16">
        <v>6.938</v>
      </c>
      <c r="F155" s="16">
        <v>6.794</v>
      </c>
      <c r="G155" s="16">
        <v>6.479</v>
      </c>
      <c r="H155" s="16">
        <v>5.691</v>
      </c>
      <c r="I155" s="16">
        <v>5.2</v>
      </c>
      <c r="J155" s="16">
        <v>4.2</v>
      </c>
      <c r="K155" s="16">
        <v>3.65</v>
      </c>
      <c r="L155" s="16">
        <v>3.15</v>
      </c>
      <c r="M155" s="16">
        <v>2.6</v>
      </c>
      <c r="N155" s="16">
        <v>2.1</v>
      </c>
      <c r="O155" s="16">
        <v>2.04</v>
      </c>
      <c r="P155" s="16">
        <v>1.9218</v>
      </c>
    </row>
    <row r="156" spans="1:16" ht="14.25">
      <c r="A156" s="8">
        <v>154</v>
      </c>
      <c r="B156" s="2">
        <v>670</v>
      </c>
      <c r="C156" s="9" t="s">
        <v>175</v>
      </c>
      <c r="D156" s="15">
        <v>7.33</v>
      </c>
      <c r="E156" s="16">
        <v>7.33</v>
      </c>
      <c r="F156" s="16">
        <v>7.02</v>
      </c>
      <c r="G156" s="16">
        <v>6.41</v>
      </c>
      <c r="H156" s="16">
        <v>5.54</v>
      </c>
      <c r="I156" s="16">
        <v>4.42</v>
      </c>
      <c r="J156" s="16">
        <v>3.64</v>
      </c>
      <c r="K156" s="16">
        <v>3.1</v>
      </c>
      <c r="L156" s="16">
        <v>2.85</v>
      </c>
      <c r="M156" s="16">
        <v>2.55</v>
      </c>
      <c r="N156" s="16">
        <v>2.237</v>
      </c>
      <c r="O156" s="16">
        <v>2.132</v>
      </c>
      <c r="P156" s="16">
        <v>2.0084</v>
      </c>
    </row>
    <row r="157" spans="1:16" ht="14.25">
      <c r="A157" s="8">
        <v>155</v>
      </c>
      <c r="B157" s="2">
        <v>678</v>
      </c>
      <c r="C157" s="9" t="s">
        <v>32</v>
      </c>
      <c r="D157" s="15">
        <v>6.2</v>
      </c>
      <c r="E157" s="16">
        <v>6.2</v>
      </c>
      <c r="F157" s="16">
        <v>6.3</v>
      </c>
      <c r="G157" s="16">
        <v>6.4</v>
      </c>
      <c r="H157" s="16">
        <v>6.5155</v>
      </c>
      <c r="I157" s="16">
        <v>6.495</v>
      </c>
      <c r="J157" s="16">
        <v>6.2372</v>
      </c>
      <c r="K157" s="16">
        <v>5.9594</v>
      </c>
      <c r="L157" s="16">
        <v>5.6823</v>
      </c>
      <c r="M157" s="16">
        <v>5.4106</v>
      </c>
      <c r="N157" s="16">
        <v>5.1486</v>
      </c>
      <c r="O157" s="16">
        <v>4.9</v>
      </c>
      <c r="P157" s="16">
        <v>4.6677</v>
      </c>
    </row>
    <row r="158" spans="1:16" ht="14.25">
      <c r="A158" s="8">
        <v>156</v>
      </c>
      <c r="B158" s="2">
        <v>682</v>
      </c>
      <c r="C158" s="9" t="s">
        <v>113</v>
      </c>
      <c r="D158" s="15">
        <v>7.175</v>
      </c>
      <c r="E158" s="16">
        <v>7.175</v>
      </c>
      <c r="F158" s="16">
        <v>7.257</v>
      </c>
      <c r="G158" s="16">
        <v>7.257</v>
      </c>
      <c r="H158" s="16">
        <v>7.298</v>
      </c>
      <c r="I158" s="16">
        <v>7.278</v>
      </c>
      <c r="J158" s="16">
        <v>7.015</v>
      </c>
      <c r="K158" s="16">
        <v>6.217</v>
      </c>
      <c r="L158" s="16">
        <v>5.55</v>
      </c>
      <c r="M158" s="16">
        <v>4.5</v>
      </c>
      <c r="N158" s="16">
        <v>3.55</v>
      </c>
      <c r="O158" s="16">
        <v>3.15</v>
      </c>
      <c r="P158" s="16">
        <v>2.85</v>
      </c>
    </row>
    <row r="159" spans="1:16" ht="14.25">
      <c r="A159" s="8">
        <v>157</v>
      </c>
      <c r="B159" s="2">
        <v>686</v>
      </c>
      <c r="C159" s="9" t="s">
        <v>59</v>
      </c>
      <c r="D159" s="15">
        <v>6.5686</v>
      </c>
      <c r="E159" s="16">
        <v>6.8329</v>
      </c>
      <c r="F159" s="16">
        <v>7.0563</v>
      </c>
      <c r="G159" s="16">
        <v>7.242</v>
      </c>
      <c r="H159" s="16">
        <v>7.4145</v>
      </c>
      <c r="I159" s="16">
        <v>7.4548</v>
      </c>
      <c r="J159" s="16">
        <v>7.2454</v>
      </c>
      <c r="K159" s="16">
        <v>6.8804</v>
      </c>
      <c r="L159" s="16">
        <v>6.3477</v>
      </c>
      <c r="M159" s="16">
        <v>5.778</v>
      </c>
      <c r="N159" s="16">
        <v>5.3799</v>
      </c>
      <c r="O159" s="16">
        <v>5.1495</v>
      </c>
      <c r="P159" s="16">
        <v>5.1815</v>
      </c>
    </row>
    <row r="160" spans="1:16" ht="14.25">
      <c r="A160" s="8">
        <v>158</v>
      </c>
      <c r="B160" s="2">
        <v>688</v>
      </c>
      <c r="C160" s="9" t="s">
        <v>150</v>
      </c>
      <c r="D160" s="15">
        <v>3.22</v>
      </c>
      <c r="E160" s="16">
        <v>2.57</v>
      </c>
      <c r="F160" s="16">
        <v>2.51</v>
      </c>
      <c r="G160" s="16">
        <v>2.43</v>
      </c>
      <c r="H160" s="16">
        <v>2.36</v>
      </c>
      <c r="I160" s="16">
        <v>2.37</v>
      </c>
      <c r="J160" s="16">
        <v>2.32</v>
      </c>
      <c r="K160" s="16">
        <v>2.23</v>
      </c>
      <c r="L160" s="16">
        <v>1.96</v>
      </c>
      <c r="M160" s="16">
        <v>1.9184</v>
      </c>
      <c r="N160" s="16">
        <v>1.7084</v>
      </c>
      <c r="O160" s="16">
        <v>1.5552</v>
      </c>
      <c r="P160" s="16">
        <v>1.5631</v>
      </c>
    </row>
    <row r="161" spans="1:16" ht="14.25">
      <c r="A161" s="8">
        <v>159</v>
      </c>
      <c r="B161" s="2">
        <v>690</v>
      </c>
      <c r="C161" s="9" t="s">
        <v>236</v>
      </c>
      <c r="D161" s="15">
        <v>5</v>
      </c>
      <c r="E161" s="16">
        <v>5</v>
      </c>
      <c r="F161" s="16">
        <v>5.59</v>
      </c>
      <c r="G161" s="16">
        <v>5.92</v>
      </c>
      <c r="H161" s="16">
        <v>5.3819</v>
      </c>
      <c r="I161" s="16">
        <v>4.2696</v>
      </c>
      <c r="J161" s="16">
        <v>3.5077</v>
      </c>
      <c r="K161" s="16">
        <v>2.9377</v>
      </c>
      <c r="L161" s="16">
        <v>2.5734</v>
      </c>
      <c r="M161" s="16">
        <v>2.178</v>
      </c>
      <c r="N161" s="16">
        <v>2.2</v>
      </c>
      <c r="O161" s="16">
        <v>2.3</v>
      </c>
      <c r="P161" s="16">
        <v>2.33</v>
      </c>
    </row>
    <row r="162" spans="1:16" ht="14.25">
      <c r="A162" s="8">
        <v>160</v>
      </c>
      <c r="B162" s="2">
        <v>694</v>
      </c>
      <c r="C162" s="9" t="s">
        <v>60</v>
      </c>
      <c r="D162" s="15">
        <v>5.97</v>
      </c>
      <c r="E162" s="16">
        <v>5.97</v>
      </c>
      <c r="F162" s="16">
        <v>5.97</v>
      </c>
      <c r="G162" s="16">
        <v>5.97</v>
      </c>
      <c r="H162" s="16">
        <v>6.0635</v>
      </c>
      <c r="I162" s="16">
        <v>6.2544</v>
      </c>
      <c r="J162" s="16">
        <v>6.4585</v>
      </c>
      <c r="K162" s="16">
        <v>6.6554</v>
      </c>
      <c r="L162" s="16">
        <v>6.6196</v>
      </c>
      <c r="M162" s="16">
        <v>6.4138</v>
      </c>
      <c r="N162" s="16">
        <v>6.0469</v>
      </c>
      <c r="O162" s="16">
        <v>5.51</v>
      </c>
      <c r="P162" s="16">
        <v>4.7938</v>
      </c>
    </row>
    <row r="163" spans="1:16" ht="14.25">
      <c r="A163" s="8">
        <v>161</v>
      </c>
      <c r="B163" s="2">
        <v>702</v>
      </c>
      <c r="C163" s="9" t="s">
        <v>96</v>
      </c>
      <c r="D163" s="15">
        <v>6.61</v>
      </c>
      <c r="E163" s="16">
        <v>6.335</v>
      </c>
      <c r="F163" s="16">
        <v>5.12</v>
      </c>
      <c r="G163" s="16">
        <v>3.645</v>
      </c>
      <c r="H163" s="16">
        <v>2.815</v>
      </c>
      <c r="I163" s="16">
        <v>1.84</v>
      </c>
      <c r="J163" s="16">
        <v>1.694</v>
      </c>
      <c r="K163" s="16">
        <v>1.6973</v>
      </c>
      <c r="L163" s="16">
        <v>1.7307</v>
      </c>
      <c r="M163" s="16">
        <v>1.5705</v>
      </c>
      <c r="N163" s="16">
        <v>1.348</v>
      </c>
      <c r="O163" s="16">
        <v>1.2571</v>
      </c>
      <c r="P163" s="16">
        <v>1.233</v>
      </c>
    </row>
    <row r="164" spans="1:16" ht="14.25">
      <c r="A164" s="8">
        <v>162</v>
      </c>
      <c r="B164" s="2">
        <v>703</v>
      </c>
      <c r="C164" s="9" t="s">
        <v>127</v>
      </c>
      <c r="D164" s="15">
        <v>3.5022</v>
      </c>
      <c r="E164" s="16">
        <v>3.2427</v>
      </c>
      <c r="F164" s="16">
        <v>2.911</v>
      </c>
      <c r="G164" s="16">
        <v>2.541</v>
      </c>
      <c r="H164" s="16">
        <v>2.5067</v>
      </c>
      <c r="I164" s="16">
        <v>2.464</v>
      </c>
      <c r="J164" s="16">
        <v>2.271</v>
      </c>
      <c r="K164" s="16">
        <v>2.1537</v>
      </c>
      <c r="L164" s="16">
        <v>1.8667</v>
      </c>
      <c r="M164" s="16">
        <v>1.401</v>
      </c>
      <c r="N164" s="16">
        <v>1.2205</v>
      </c>
      <c r="O164" s="16">
        <v>1.31</v>
      </c>
      <c r="P164" s="16">
        <v>1.3677</v>
      </c>
    </row>
    <row r="165" spans="1:16" ht="14.25">
      <c r="A165" s="8">
        <v>163</v>
      </c>
      <c r="B165" s="2">
        <v>704</v>
      </c>
      <c r="C165" s="9" t="s">
        <v>99</v>
      </c>
      <c r="D165" s="15">
        <v>5.3986</v>
      </c>
      <c r="E165" s="16">
        <v>6.1636</v>
      </c>
      <c r="F165" s="16">
        <v>6.4182</v>
      </c>
      <c r="G165" s="16">
        <v>6.4649</v>
      </c>
      <c r="H165" s="16">
        <v>6.3285</v>
      </c>
      <c r="I165" s="16">
        <v>5.4993</v>
      </c>
      <c r="J165" s="16">
        <v>4.6002</v>
      </c>
      <c r="K165" s="16">
        <v>3.8497</v>
      </c>
      <c r="L165" s="16">
        <v>3.2272</v>
      </c>
      <c r="M165" s="16">
        <v>2.2493</v>
      </c>
      <c r="N165" s="16">
        <v>1.9206</v>
      </c>
      <c r="O165" s="16">
        <v>1.9279</v>
      </c>
      <c r="P165" s="16">
        <v>1.9624</v>
      </c>
    </row>
    <row r="166" spans="1:16" ht="14.25">
      <c r="A166" s="8">
        <v>164</v>
      </c>
      <c r="B166" s="2">
        <v>705</v>
      </c>
      <c r="C166" s="9" t="s">
        <v>151</v>
      </c>
      <c r="D166" s="15">
        <v>2.68</v>
      </c>
      <c r="E166" s="16">
        <v>2.3833</v>
      </c>
      <c r="F166" s="16">
        <v>2.3354</v>
      </c>
      <c r="G166" s="16">
        <v>2.265</v>
      </c>
      <c r="H166" s="16">
        <v>2.1999</v>
      </c>
      <c r="I166" s="16">
        <v>2.1632</v>
      </c>
      <c r="J166" s="16">
        <v>1.928</v>
      </c>
      <c r="K166" s="16">
        <v>1.6517</v>
      </c>
      <c r="L166" s="16">
        <v>1.3335</v>
      </c>
      <c r="M166" s="16">
        <v>1.2483</v>
      </c>
      <c r="N166" s="16">
        <v>1.2114</v>
      </c>
      <c r="O166" s="16">
        <v>1.3841</v>
      </c>
      <c r="P166" s="16">
        <v>1.5766</v>
      </c>
    </row>
    <row r="167" spans="1:16" ht="14.25">
      <c r="A167" s="8">
        <v>165</v>
      </c>
      <c r="B167" s="2">
        <v>706</v>
      </c>
      <c r="C167" s="9" t="s">
        <v>18</v>
      </c>
      <c r="D167" s="15">
        <v>7.25</v>
      </c>
      <c r="E167" s="16">
        <v>7.25</v>
      </c>
      <c r="F167" s="16">
        <v>7.25</v>
      </c>
      <c r="G167" s="16">
        <v>7.25</v>
      </c>
      <c r="H167" s="16">
        <v>7.1</v>
      </c>
      <c r="I167" s="16">
        <v>7</v>
      </c>
      <c r="J167" s="16">
        <v>7.071</v>
      </c>
      <c r="K167" s="16">
        <v>7.258</v>
      </c>
      <c r="L167" s="16">
        <v>7.531</v>
      </c>
      <c r="M167" s="16">
        <v>7.698</v>
      </c>
      <c r="N167" s="16">
        <v>7.442</v>
      </c>
      <c r="O167" s="16">
        <v>7.102</v>
      </c>
      <c r="P167" s="16">
        <v>6.6098</v>
      </c>
    </row>
    <row r="168" spans="1:16" ht="14.25">
      <c r="A168" s="8">
        <v>166</v>
      </c>
      <c r="B168" s="2">
        <v>710</v>
      </c>
      <c r="C168" s="9" t="s">
        <v>44</v>
      </c>
      <c r="D168" s="15">
        <v>6.3</v>
      </c>
      <c r="E168" s="16">
        <v>6.2</v>
      </c>
      <c r="F168" s="16">
        <v>6.1</v>
      </c>
      <c r="G168" s="16">
        <v>5.7</v>
      </c>
      <c r="H168" s="16">
        <v>5.47</v>
      </c>
      <c r="I168" s="16">
        <v>5</v>
      </c>
      <c r="J168" s="16">
        <v>4.556</v>
      </c>
      <c r="K168" s="16">
        <v>4</v>
      </c>
      <c r="L168" s="16">
        <v>3.343</v>
      </c>
      <c r="M168" s="16">
        <v>2.954</v>
      </c>
      <c r="N168" s="16">
        <v>2.802</v>
      </c>
      <c r="O168" s="16">
        <v>2.55</v>
      </c>
      <c r="P168" s="16">
        <v>2.4037</v>
      </c>
    </row>
    <row r="169" spans="1:16" ht="14.25">
      <c r="A169" s="8">
        <v>167</v>
      </c>
      <c r="B169" s="2">
        <v>716</v>
      </c>
      <c r="C169" s="9" t="s">
        <v>22</v>
      </c>
      <c r="D169" s="15">
        <v>6.8</v>
      </c>
      <c r="E169" s="16">
        <v>7</v>
      </c>
      <c r="F169" s="16">
        <v>7.3</v>
      </c>
      <c r="G169" s="16">
        <v>7.4</v>
      </c>
      <c r="H169" s="16">
        <v>7.4</v>
      </c>
      <c r="I169" s="16">
        <v>7.3</v>
      </c>
      <c r="J169" s="16">
        <v>6.74</v>
      </c>
      <c r="K169" s="16">
        <v>5.656</v>
      </c>
      <c r="L169" s="16">
        <v>4.773</v>
      </c>
      <c r="M169" s="16">
        <v>4.2</v>
      </c>
      <c r="N169" s="16">
        <v>4.02</v>
      </c>
      <c r="O169" s="16">
        <v>4.02</v>
      </c>
      <c r="P169" s="16">
        <v>4.02</v>
      </c>
    </row>
    <row r="170" spans="1:16" ht="14.25">
      <c r="A170" s="8">
        <v>168</v>
      </c>
      <c r="B170" s="2">
        <v>724</v>
      </c>
      <c r="C170" s="9" t="s">
        <v>152</v>
      </c>
      <c r="D170" s="15">
        <v>2.53</v>
      </c>
      <c r="E170" s="16">
        <v>2.7</v>
      </c>
      <c r="F170" s="16">
        <v>2.81</v>
      </c>
      <c r="G170" s="16">
        <v>2.84</v>
      </c>
      <c r="H170" s="16">
        <v>2.85</v>
      </c>
      <c r="I170" s="16">
        <v>2.55</v>
      </c>
      <c r="J170" s="16">
        <v>1.88</v>
      </c>
      <c r="K170" s="16">
        <v>1.46</v>
      </c>
      <c r="L170" s="16">
        <v>1.28</v>
      </c>
      <c r="M170" s="16">
        <v>1.19</v>
      </c>
      <c r="N170" s="16">
        <v>1.29</v>
      </c>
      <c r="O170" s="16">
        <v>1.3904</v>
      </c>
      <c r="P170" s="16">
        <v>1.3211</v>
      </c>
    </row>
    <row r="171" spans="1:16" ht="14.25">
      <c r="A171" s="8">
        <v>169</v>
      </c>
      <c r="B171" s="2">
        <v>728</v>
      </c>
      <c r="C171" s="9" t="s">
        <v>237</v>
      </c>
      <c r="D171" s="15">
        <v>6.65</v>
      </c>
      <c r="E171" s="16">
        <v>6.7</v>
      </c>
      <c r="F171" s="16">
        <v>6.75</v>
      </c>
      <c r="G171" s="16">
        <v>6.85</v>
      </c>
      <c r="H171" s="16">
        <v>6.9</v>
      </c>
      <c r="I171" s="16">
        <v>6.92</v>
      </c>
      <c r="J171" s="16">
        <v>6.783</v>
      </c>
      <c r="K171" s="16">
        <v>6.83</v>
      </c>
      <c r="L171" s="16">
        <v>6.65</v>
      </c>
      <c r="M171" s="16">
        <v>6.42</v>
      </c>
      <c r="N171" s="16">
        <v>6</v>
      </c>
      <c r="O171" s="16">
        <v>5.6</v>
      </c>
      <c r="P171" s="16">
        <v>5.15</v>
      </c>
    </row>
    <row r="172" spans="1:16" ht="14.25">
      <c r="A172" s="8">
        <v>170</v>
      </c>
      <c r="B172" s="2">
        <v>729</v>
      </c>
      <c r="C172" s="9" t="s">
        <v>37</v>
      </c>
      <c r="D172" s="15">
        <v>6.65</v>
      </c>
      <c r="E172" s="16">
        <v>6.65</v>
      </c>
      <c r="F172" s="16">
        <v>6.75</v>
      </c>
      <c r="G172" s="16">
        <v>6.861</v>
      </c>
      <c r="H172" s="16">
        <v>6.9</v>
      </c>
      <c r="I172" s="16">
        <v>6.92</v>
      </c>
      <c r="J172" s="16">
        <v>6.63</v>
      </c>
      <c r="K172" s="16">
        <v>6.3</v>
      </c>
      <c r="L172" s="16">
        <v>6</v>
      </c>
      <c r="M172" s="16">
        <v>5.63</v>
      </c>
      <c r="N172" s="16">
        <v>5.25</v>
      </c>
      <c r="O172" s="16">
        <v>4.83</v>
      </c>
      <c r="P172" s="16">
        <v>4.4568</v>
      </c>
    </row>
    <row r="173" spans="1:16" ht="14.25">
      <c r="A173" s="8">
        <v>171</v>
      </c>
      <c r="B173" s="2">
        <v>732</v>
      </c>
      <c r="C173" s="9" t="s">
        <v>39</v>
      </c>
      <c r="D173" s="15">
        <v>6.342</v>
      </c>
      <c r="E173" s="16">
        <v>6.424</v>
      </c>
      <c r="F173" s="16">
        <v>6.534</v>
      </c>
      <c r="G173" s="16">
        <v>6.6</v>
      </c>
      <c r="H173" s="16">
        <v>6.5732</v>
      </c>
      <c r="I173" s="16">
        <v>6.234</v>
      </c>
      <c r="J173" s="16">
        <v>5.3321</v>
      </c>
      <c r="K173" s="16">
        <v>4.537</v>
      </c>
      <c r="L173" s="16">
        <v>3.961</v>
      </c>
      <c r="M173" s="16">
        <v>3.1834</v>
      </c>
      <c r="N173" s="16">
        <v>2.813</v>
      </c>
      <c r="O173" s="16">
        <v>2.443</v>
      </c>
      <c r="P173" s="16">
        <v>2.2043</v>
      </c>
    </row>
    <row r="174" spans="1:16" ht="14.25">
      <c r="A174" s="8">
        <v>172</v>
      </c>
      <c r="B174" s="2">
        <v>740</v>
      </c>
      <c r="C174" s="9" t="s">
        <v>198</v>
      </c>
      <c r="D174" s="15">
        <v>6.56</v>
      </c>
      <c r="E174" s="16">
        <v>6.56</v>
      </c>
      <c r="F174" s="16">
        <v>6.56</v>
      </c>
      <c r="G174" s="16">
        <v>5.945</v>
      </c>
      <c r="H174" s="16">
        <v>5.289</v>
      </c>
      <c r="I174" s="16">
        <v>4.203</v>
      </c>
      <c r="J174" s="16">
        <v>3.7</v>
      </c>
      <c r="K174" s="16">
        <v>3.4152</v>
      </c>
      <c r="L174" s="16">
        <v>3.1576</v>
      </c>
      <c r="M174" s="16">
        <v>2.9195</v>
      </c>
      <c r="N174" s="16">
        <v>2.7115</v>
      </c>
      <c r="O174" s="16">
        <v>2.5383</v>
      </c>
      <c r="P174" s="16">
        <v>2.3998</v>
      </c>
    </row>
    <row r="175" spans="1:16" ht="14.25">
      <c r="A175" s="8">
        <v>173</v>
      </c>
      <c r="B175" s="2">
        <v>748</v>
      </c>
      <c r="C175" s="9" t="s">
        <v>45</v>
      </c>
      <c r="D175" s="15">
        <v>6.7</v>
      </c>
      <c r="E175" s="16">
        <v>6.7</v>
      </c>
      <c r="F175" s="16">
        <v>6.75</v>
      </c>
      <c r="G175" s="16">
        <v>6.849</v>
      </c>
      <c r="H175" s="16">
        <v>6.866</v>
      </c>
      <c r="I175" s="16">
        <v>6.733</v>
      </c>
      <c r="J175" s="16">
        <v>6.537</v>
      </c>
      <c r="K175" s="16">
        <v>6.132</v>
      </c>
      <c r="L175" s="16">
        <v>5.295</v>
      </c>
      <c r="M175" s="16">
        <v>4.491</v>
      </c>
      <c r="N175" s="16">
        <v>4.01</v>
      </c>
      <c r="O175" s="16">
        <v>3.75</v>
      </c>
      <c r="P175" s="16">
        <v>3.3635</v>
      </c>
    </row>
    <row r="176" spans="1:16" ht="14.25">
      <c r="A176" s="8">
        <v>174</v>
      </c>
      <c r="B176" s="2">
        <v>752</v>
      </c>
      <c r="C176" s="9" t="s">
        <v>139</v>
      </c>
      <c r="D176" s="15">
        <v>2.2372</v>
      </c>
      <c r="E176" s="16">
        <v>2.247</v>
      </c>
      <c r="F176" s="16">
        <v>2.3103</v>
      </c>
      <c r="G176" s="16">
        <v>2.1701</v>
      </c>
      <c r="H176" s="16">
        <v>1.9058</v>
      </c>
      <c r="I176" s="16">
        <v>1.6646</v>
      </c>
      <c r="J176" s="16">
        <v>1.6434</v>
      </c>
      <c r="K176" s="16">
        <v>1.9087</v>
      </c>
      <c r="L176" s="16">
        <v>2.006</v>
      </c>
      <c r="M176" s="16">
        <v>1.5589</v>
      </c>
      <c r="N176" s="16">
        <v>1.6703</v>
      </c>
      <c r="O176" s="16">
        <v>1.8905</v>
      </c>
      <c r="P176" s="16">
        <v>1.92</v>
      </c>
    </row>
    <row r="177" spans="1:16" ht="14.25">
      <c r="A177" s="8">
        <v>175</v>
      </c>
      <c r="B177" s="2">
        <v>756</v>
      </c>
      <c r="C177" s="9" t="s">
        <v>161</v>
      </c>
      <c r="D177" s="15">
        <v>2.3101</v>
      </c>
      <c r="E177" s="16">
        <v>2.3912</v>
      </c>
      <c r="F177" s="16">
        <v>2.5972</v>
      </c>
      <c r="G177" s="16">
        <v>2.3551</v>
      </c>
      <c r="H177" s="16">
        <v>1.8714</v>
      </c>
      <c r="I177" s="16">
        <v>1.5388</v>
      </c>
      <c r="J177" s="16">
        <v>1.5367</v>
      </c>
      <c r="K177" s="16">
        <v>1.5453</v>
      </c>
      <c r="L177" s="16">
        <v>1.5371</v>
      </c>
      <c r="M177" s="16">
        <v>1.4833</v>
      </c>
      <c r="N177" s="16">
        <v>1.4079</v>
      </c>
      <c r="O177" s="16">
        <v>1.4706</v>
      </c>
      <c r="P177" s="16">
        <v>1.5214</v>
      </c>
    </row>
    <row r="178" spans="1:16" ht="14.25">
      <c r="A178" s="8">
        <v>176</v>
      </c>
      <c r="B178" s="2">
        <v>760</v>
      </c>
      <c r="C178" s="9" t="s">
        <v>114</v>
      </c>
      <c r="D178" s="15">
        <v>7.227</v>
      </c>
      <c r="E178" s="16">
        <v>7.3755</v>
      </c>
      <c r="F178" s="16">
        <v>7.5385</v>
      </c>
      <c r="G178" s="16">
        <v>7.5598</v>
      </c>
      <c r="H178" s="16">
        <v>7.5426</v>
      </c>
      <c r="I178" s="16">
        <v>7.3164</v>
      </c>
      <c r="J178" s="16">
        <v>6.767</v>
      </c>
      <c r="K178" s="16">
        <v>5.873</v>
      </c>
      <c r="L178" s="16">
        <v>4.8041</v>
      </c>
      <c r="M178" s="16">
        <v>4.2591</v>
      </c>
      <c r="N178" s="16">
        <v>3.672</v>
      </c>
      <c r="O178" s="16">
        <v>3.1906</v>
      </c>
      <c r="P178" s="16">
        <v>3.03</v>
      </c>
    </row>
    <row r="179" spans="1:16" ht="14.25">
      <c r="A179" s="8">
        <v>177</v>
      </c>
      <c r="B179" s="2">
        <v>762</v>
      </c>
      <c r="C179" s="9" t="s">
        <v>75</v>
      </c>
      <c r="D179" s="15">
        <v>5.995</v>
      </c>
      <c r="E179" s="16">
        <v>6.199</v>
      </c>
      <c r="F179" s="16">
        <v>6.302</v>
      </c>
      <c r="G179" s="16">
        <v>6.719</v>
      </c>
      <c r="H179" s="16">
        <v>6.834</v>
      </c>
      <c r="I179" s="16">
        <v>5.897</v>
      </c>
      <c r="J179" s="16">
        <v>5.543</v>
      </c>
      <c r="K179" s="16">
        <v>5.406</v>
      </c>
      <c r="L179" s="16">
        <v>4.877</v>
      </c>
      <c r="M179" s="16">
        <v>4.29</v>
      </c>
      <c r="N179" s="16">
        <v>3.705</v>
      </c>
      <c r="O179" s="16">
        <v>3.48</v>
      </c>
      <c r="P179" s="16">
        <v>3.55</v>
      </c>
    </row>
    <row r="180" spans="1:16" ht="14.25">
      <c r="A180" s="8">
        <v>178</v>
      </c>
      <c r="B180" s="2">
        <v>764</v>
      </c>
      <c r="C180" s="9" t="s">
        <v>97</v>
      </c>
      <c r="D180" s="15">
        <v>6.1378</v>
      </c>
      <c r="E180" s="16">
        <v>6.1378</v>
      </c>
      <c r="F180" s="16">
        <v>6.1297</v>
      </c>
      <c r="G180" s="16">
        <v>5.985</v>
      </c>
      <c r="H180" s="16">
        <v>5.052</v>
      </c>
      <c r="I180" s="16">
        <v>3.915</v>
      </c>
      <c r="J180" s="16">
        <v>2.945</v>
      </c>
      <c r="K180" s="16">
        <v>2.3</v>
      </c>
      <c r="L180" s="16">
        <v>1.9921</v>
      </c>
      <c r="M180" s="16">
        <v>1.7668</v>
      </c>
      <c r="N180" s="16">
        <v>1.6026</v>
      </c>
      <c r="O180" s="16">
        <v>1.5563</v>
      </c>
      <c r="P180" s="16">
        <v>1.5346</v>
      </c>
    </row>
    <row r="181" spans="1:16" ht="14.25">
      <c r="A181" s="8">
        <v>179</v>
      </c>
      <c r="B181" s="2">
        <v>768</v>
      </c>
      <c r="C181" s="9" t="s">
        <v>61</v>
      </c>
      <c r="D181" s="15">
        <v>6.3344</v>
      </c>
      <c r="E181" s="16">
        <v>6.4217</v>
      </c>
      <c r="F181" s="16">
        <v>6.6518</v>
      </c>
      <c r="G181" s="16">
        <v>6.937</v>
      </c>
      <c r="H181" s="16">
        <v>7.1986</v>
      </c>
      <c r="I181" s="16">
        <v>7.2768</v>
      </c>
      <c r="J181" s="16">
        <v>7.0567</v>
      </c>
      <c r="K181" s="16">
        <v>6.6222</v>
      </c>
      <c r="L181" s="16">
        <v>6.0195</v>
      </c>
      <c r="M181" s="16">
        <v>5.5448</v>
      </c>
      <c r="N181" s="16">
        <v>5.3064</v>
      </c>
      <c r="O181" s="16">
        <v>5.0358</v>
      </c>
      <c r="P181" s="16">
        <v>4.6895</v>
      </c>
    </row>
    <row r="182" spans="1:16" ht="14.25">
      <c r="A182" s="8">
        <v>180</v>
      </c>
      <c r="B182" s="2">
        <v>776</v>
      </c>
      <c r="C182" s="9" t="s">
        <v>218</v>
      </c>
      <c r="D182" s="15">
        <v>7.3</v>
      </c>
      <c r="E182" s="16">
        <v>7.3</v>
      </c>
      <c r="F182" s="16">
        <v>7.3</v>
      </c>
      <c r="G182" s="16">
        <v>6.5</v>
      </c>
      <c r="H182" s="16">
        <v>5.5</v>
      </c>
      <c r="I182" s="16">
        <v>5.5</v>
      </c>
      <c r="J182" s="16">
        <v>5.5</v>
      </c>
      <c r="K182" s="16">
        <v>4.7363</v>
      </c>
      <c r="L182" s="16">
        <v>4.615</v>
      </c>
      <c r="M182" s="16">
        <v>4.2912</v>
      </c>
      <c r="N182" s="16">
        <v>4.2278</v>
      </c>
      <c r="O182" s="16">
        <v>4.0342</v>
      </c>
      <c r="P182" s="16">
        <v>3.7886</v>
      </c>
    </row>
    <row r="183" spans="1:16" ht="14.25">
      <c r="A183" s="8">
        <v>181</v>
      </c>
      <c r="B183" s="2">
        <v>780</v>
      </c>
      <c r="C183" s="9" t="s">
        <v>176</v>
      </c>
      <c r="D183" s="15">
        <v>5.3</v>
      </c>
      <c r="E183" s="16">
        <v>5.3</v>
      </c>
      <c r="F183" s="16">
        <v>5.04</v>
      </c>
      <c r="G183" s="16">
        <v>3.81</v>
      </c>
      <c r="H183" s="16">
        <v>3.45</v>
      </c>
      <c r="I183" s="16">
        <v>3.24</v>
      </c>
      <c r="J183" s="16">
        <v>3.28</v>
      </c>
      <c r="K183" s="16">
        <v>2.75</v>
      </c>
      <c r="L183" s="16">
        <v>2.18</v>
      </c>
      <c r="M183" s="16">
        <v>1.82</v>
      </c>
      <c r="N183" s="16">
        <v>1.75</v>
      </c>
      <c r="O183" s="16">
        <v>1.8</v>
      </c>
      <c r="P183" s="16">
        <v>1.7959</v>
      </c>
    </row>
    <row r="184" spans="1:16" ht="14.25">
      <c r="A184" s="8">
        <v>182</v>
      </c>
      <c r="B184" s="2">
        <v>784</v>
      </c>
      <c r="C184" s="9" t="s">
        <v>116</v>
      </c>
      <c r="D184" s="15">
        <v>6.97</v>
      </c>
      <c r="E184" s="16">
        <v>6.97</v>
      </c>
      <c r="F184" s="16">
        <v>6.868</v>
      </c>
      <c r="G184" s="16">
        <v>6.765</v>
      </c>
      <c r="H184" s="16">
        <v>6.355</v>
      </c>
      <c r="I184" s="16">
        <v>5.658</v>
      </c>
      <c r="J184" s="16">
        <v>5.228</v>
      </c>
      <c r="K184" s="16">
        <v>4.825</v>
      </c>
      <c r="L184" s="16">
        <v>3.875</v>
      </c>
      <c r="M184" s="16">
        <v>2.966</v>
      </c>
      <c r="N184" s="16">
        <v>2.3974</v>
      </c>
      <c r="O184" s="16">
        <v>1.9684</v>
      </c>
      <c r="P184" s="16">
        <v>1.8203</v>
      </c>
    </row>
    <row r="185" spans="1:16" ht="14.25">
      <c r="A185" s="8">
        <v>183</v>
      </c>
      <c r="B185" s="2">
        <v>788</v>
      </c>
      <c r="C185" s="9" t="s">
        <v>38</v>
      </c>
      <c r="D185" s="15">
        <v>6.65</v>
      </c>
      <c r="E185" s="16">
        <v>6.85</v>
      </c>
      <c r="F185" s="16">
        <v>6.99</v>
      </c>
      <c r="G185" s="16">
        <v>6.92</v>
      </c>
      <c r="H185" s="16">
        <v>6.385</v>
      </c>
      <c r="I185" s="16">
        <v>5.65</v>
      </c>
      <c r="J185" s="16">
        <v>4.82</v>
      </c>
      <c r="K185" s="16">
        <v>4.0019</v>
      </c>
      <c r="L185" s="16">
        <v>2.98</v>
      </c>
      <c r="M185" s="16">
        <v>2.3435</v>
      </c>
      <c r="N185" s="16">
        <v>2.04</v>
      </c>
      <c r="O185" s="16">
        <v>2.0239</v>
      </c>
      <c r="P185" s="16">
        <v>2.162</v>
      </c>
    </row>
    <row r="186" spans="1:16" ht="14.25">
      <c r="A186" s="8">
        <v>184</v>
      </c>
      <c r="B186" s="2">
        <v>792</v>
      </c>
      <c r="C186" s="9" t="s">
        <v>115</v>
      </c>
      <c r="D186" s="15">
        <v>6.6197</v>
      </c>
      <c r="E186" s="16">
        <v>6.4316</v>
      </c>
      <c r="F186" s="16">
        <v>6.1408</v>
      </c>
      <c r="G186" s="16">
        <v>5.7422</v>
      </c>
      <c r="H186" s="16">
        <v>5.3397</v>
      </c>
      <c r="I186" s="16">
        <v>4.6483</v>
      </c>
      <c r="J186" s="16">
        <v>4.0699</v>
      </c>
      <c r="K186" s="16">
        <v>3.3538</v>
      </c>
      <c r="L186" s="16">
        <v>2.8695</v>
      </c>
      <c r="M186" s="16">
        <v>2.6214</v>
      </c>
      <c r="N186" s="16">
        <v>2.35</v>
      </c>
      <c r="O186" s="16">
        <v>2.18</v>
      </c>
      <c r="P186" s="16">
        <v>2.1</v>
      </c>
    </row>
    <row r="187" spans="1:16" ht="14.25">
      <c r="A187" s="8">
        <v>185</v>
      </c>
      <c r="B187" s="2">
        <v>795</v>
      </c>
      <c r="C187" s="9" t="s">
        <v>76</v>
      </c>
      <c r="D187" s="15">
        <v>5.995</v>
      </c>
      <c r="E187" s="16">
        <v>6.015</v>
      </c>
      <c r="F187" s="16">
        <v>6.752</v>
      </c>
      <c r="G187" s="16">
        <v>6.343</v>
      </c>
      <c r="H187" s="16">
        <v>6.187</v>
      </c>
      <c r="I187" s="16">
        <v>5.324</v>
      </c>
      <c r="J187" s="16">
        <v>4.79</v>
      </c>
      <c r="K187" s="16">
        <v>4.55</v>
      </c>
      <c r="L187" s="16">
        <v>4.03</v>
      </c>
      <c r="M187" s="16">
        <v>3.03</v>
      </c>
      <c r="N187" s="16">
        <v>2.755</v>
      </c>
      <c r="O187" s="16">
        <v>2.499</v>
      </c>
      <c r="P187" s="16">
        <v>2.3435</v>
      </c>
    </row>
    <row r="188" spans="1:16" ht="14.25">
      <c r="A188" s="8">
        <v>186</v>
      </c>
      <c r="B188" s="2">
        <v>800</v>
      </c>
      <c r="C188" s="9" t="s">
        <v>19</v>
      </c>
      <c r="D188" s="15">
        <v>6.9</v>
      </c>
      <c r="E188" s="16">
        <v>6.95</v>
      </c>
      <c r="F188" s="16">
        <v>7.05</v>
      </c>
      <c r="G188" s="16">
        <v>7.12</v>
      </c>
      <c r="H188" s="16">
        <v>7.1</v>
      </c>
      <c r="I188" s="16">
        <v>7.1</v>
      </c>
      <c r="J188" s="16">
        <v>7.1</v>
      </c>
      <c r="K188" s="16">
        <v>7.1</v>
      </c>
      <c r="L188" s="16">
        <v>7.063</v>
      </c>
      <c r="M188" s="16">
        <v>6.946</v>
      </c>
      <c r="N188" s="16">
        <v>6.745</v>
      </c>
      <c r="O188" s="16">
        <v>6.38</v>
      </c>
      <c r="P188" s="16">
        <v>5.9126</v>
      </c>
    </row>
    <row r="189" spans="1:16" ht="14.25">
      <c r="A189" s="8">
        <v>187</v>
      </c>
      <c r="B189" s="2">
        <v>804</v>
      </c>
      <c r="C189" s="9" t="s">
        <v>128</v>
      </c>
      <c r="D189" s="15">
        <v>2.81</v>
      </c>
      <c r="E189" s="16">
        <v>2.7</v>
      </c>
      <c r="F189" s="16">
        <v>2.1346</v>
      </c>
      <c r="G189" s="16">
        <v>2.0204</v>
      </c>
      <c r="H189" s="16">
        <v>2.0789</v>
      </c>
      <c r="I189" s="16">
        <v>1.9798</v>
      </c>
      <c r="J189" s="16">
        <v>2.004</v>
      </c>
      <c r="K189" s="16">
        <v>1.8968</v>
      </c>
      <c r="L189" s="16">
        <v>1.6208</v>
      </c>
      <c r="M189" s="16">
        <v>1.2404</v>
      </c>
      <c r="N189" s="16">
        <v>1.1455</v>
      </c>
      <c r="O189" s="16">
        <v>1.3828</v>
      </c>
      <c r="P189" s="16">
        <v>1.4889</v>
      </c>
    </row>
    <row r="190" spans="1:16" ht="14.25">
      <c r="A190" s="8">
        <v>188</v>
      </c>
      <c r="B190" s="2">
        <v>807</v>
      </c>
      <c r="C190" s="9" t="s">
        <v>153</v>
      </c>
      <c r="D190" s="15">
        <v>5.0572</v>
      </c>
      <c r="E190" s="16">
        <v>4.1429</v>
      </c>
      <c r="F190" s="16">
        <v>3.6509</v>
      </c>
      <c r="G190" s="16">
        <v>3.4437</v>
      </c>
      <c r="H190" s="16">
        <v>2.8593</v>
      </c>
      <c r="I190" s="16">
        <v>2.5402</v>
      </c>
      <c r="J190" s="16">
        <v>2.454</v>
      </c>
      <c r="K190" s="16">
        <v>2.2729</v>
      </c>
      <c r="L190" s="16">
        <v>2.1215</v>
      </c>
      <c r="M190" s="16">
        <v>1.8262</v>
      </c>
      <c r="N190" s="16">
        <v>1.6375</v>
      </c>
      <c r="O190" s="16">
        <v>1.46</v>
      </c>
      <c r="P190" s="16">
        <v>1.5144</v>
      </c>
    </row>
    <row r="191" spans="1:16" ht="14.25">
      <c r="A191" s="8">
        <v>189</v>
      </c>
      <c r="B191" s="2">
        <v>818</v>
      </c>
      <c r="C191" s="9" t="s">
        <v>35</v>
      </c>
      <c r="D191" s="15">
        <v>6.624</v>
      </c>
      <c r="E191" s="16">
        <v>6.65</v>
      </c>
      <c r="F191" s="16">
        <v>6.55</v>
      </c>
      <c r="G191" s="16">
        <v>6.2</v>
      </c>
      <c r="H191" s="16">
        <v>5.7</v>
      </c>
      <c r="I191" s="16">
        <v>5.6</v>
      </c>
      <c r="J191" s="16">
        <v>5.49</v>
      </c>
      <c r="K191" s="16">
        <v>5.15</v>
      </c>
      <c r="L191" s="16">
        <v>4.12</v>
      </c>
      <c r="M191" s="16">
        <v>3.405</v>
      </c>
      <c r="N191" s="16">
        <v>3.15</v>
      </c>
      <c r="O191" s="16">
        <v>2.981</v>
      </c>
      <c r="P191" s="16">
        <v>3.381</v>
      </c>
    </row>
    <row r="192" spans="1:16" ht="14.25">
      <c r="A192" s="8">
        <v>190</v>
      </c>
      <c r="B192" s="2">
        <v>826</v>
      </c>
      <c r="C192" s="9" t="s">
        <v>140</v>
      </c>
      <c r="D192" s="15">
        <v>2.18</v>
      </c>
      <c r="E192" s="16">
        <v>2.49</v>
      </c>
      <c r="F192" s="16">
        <v>2.81</v>
      </c>
      <c r="G192" s="16">
        <v>2.57</v>
      </c>
      <c r="H192" s="16">
        <v>2.01</v>
      </c>
      <c r="I192" s="16">
        <v>1.73</v>
      </c>
      <c r="J192" s="16">
        <v>1.775</v>
      </c>
      <c r="K192" s="16">
        <v>1.835</v>
      </c>
      <c r="L192" s="16">
        <v>1.775</v>
      </c>
      <c r="M192" s="16">
        <v>1.735</v>
      </c>
      <c r="N192" s="16">
        <v>1.655</v>
      </c>
      <c r="O192" s="16">
        <v>1.8812</v>
      </c>
      <c r="P192" s="16">
        <v>1.9161</v>
      </c>
    </row>
    <row r="193" spans="1:16" ht="14.25">
      <c r="A193" s="8">
        <v>191</v>
      </c>
      <c r="B193" s="2">
        <v>830</v>
      </c>
      <c r="C193" s="9" t="s">
        <v>130</v>
      </c>
      <c r="D193" s="15">
        <v>2.056</v>
      </c>
      <c r="E193" s="16">
        <v>2.222</v>
      </c>
      <c r="F193" s="16">
        <v>2.562</v>
      </c>
      <c r="G193" s="16">
        <v>2.362</v>
      </c>
      <c r="H193" s="16">
        <v>1.858</v>
      </c>
      <c r="I193" s="16">
        <v>1.523</v>
      </c>
      <c r="J193" s="16">
        <v>1.439</v>
      </c>
      <c r="K193" s="16">
        <v>1.45</v>
      </c>
      <c r="L193" s="16">
        <v>1.461</v>
      </c>
      <c r="M193" s="16">
        <v>1.4</v>
      </c>
      <c r="N193" s="16">
        <v>1.414</v>
      </c>
      <c r="O193" s="16">
        <v>1.42</v>
      </c>
      <c r="P193" s="16">
        <v>1.4564</v>
      </c>
    </row>
    <row r="194" spans="1:16" ht="14.25">
      <c r="A194" s="8">
        <v>192</v>
      </c>
      <c r="B194" s="2">
        <v>834</v>
      </c>
      <c r="C194" s="9" t="s">
        <v>20</v>
      </c>
      <c r="D194" s="15">
        <v>6.74</v>
      </c>
      <c r="E194" s="16">
        <v>6.801</v>
      </c>
      <c r="F194" s="16">
        <v>6.8</v>
      </c>
      <c r="G194" s="16">
        <v>6.79</v>
      </c>
      <c r="H194" s="16">
        <v>6.75</v>
      </c>
      <c r="I194" s="16">
        <v>6.73</v>
      </c>
      <c r="J194" s="16">
        <v>6.55</v>
      </c>
      <c r="K194" s="16">
        <v>6.36</v>
      </c>
      <c r="L194" s="16">
        <v>6.05</v>
      </c>
      <c r="M194" s="16">
        <v>5.75</v>
      </c>
      <c r="N194" s="16">
        <v>5.66</v>
      </c>
      <c r="O194" s="16">
        <v>5.579</v>
      </c>
      <c r="P194" s="16">
        <v>5.2395</v>
      </c>
    </row>
    <row r="195" spans="1:16" ht="14.25">
      <c r="A195" s="8">
        <v>193</v>
      </c>
      <c r="B195" s="2">
        <v>840</v>
      </c>
      <c r="C195" s="9" t="s">
        <v>202</v>
      </c>
      <c r="D195" s="15">
        <v>3.33</v>
      </c>
      <c r="E195" s="16">
        <v>3.6745</v>
      </c>
      <c r="F195" s="16">
        <v>3.3959</v>
      </c>
      <c r="G195" s="16">
        <v>2.5791</v>
      </c>
      <c r="H195" s="16">
        <v>2.0178</v>
      </c>
      <c r="I195" s="16">
        <v>1.7718</v>
      </c>
      <c r="J195" s="16">
        <v>1.8044</v>
      </c>
      <c r="K195" s="16">
        <v>1.9146</v>
      </c>
      <c r="L195" s="16">
        <v>2.0297</v>
      </c>
      <c r="M195" s="16">
        <v>1.9965</v>
      </c>
      <c r="N195" s="16">
        <v>2.042</v>
      </c>
      <c r="O195" s="16">
        <v>2.059</v>
      </c>
      <c r="P195" s="16">
        <v>1.8902</v>
      </c>
    </row>
    <row r="196" spans="1:16" ht="14.25">
      <c r="A196" s="8">
        <v>194</v>
      </c>
      <c r="B196" s="2">
        <v>850</v>
      </c>
      <c r="C196" s="9" t="s">
        <v>177</v>
      </c>
      <c r="D196" s="15">
        <v>5.2509</v>
      </c>
      <c r="E196" s="16">
        <v>5.4926</v>
      </c>
      <c r="F196" s="16">
        <v>5.6723</v>
      </c>
      <c r="G196" s="16">
        <v>5.5225</v>
      </c>
      <c r="H196" s="16">
        <v>4.6577</v>
      </c>
      <c r="I196" s="16">
        <v>3.4884</v>
      </c>
      <c r="J196" s="16">
        <v>2.9711</v>
      </c>
      <c r="K196" s="16">
        <v>3.0216</v>
      </c>
      <c r="L196" s="16">
        <v>2.7945</v>
      </c>
      <c r="M196" s="16">
        <v>2.1936</v>
      </c>
      <c r="N196" s="16">
        <v>2.1397</v>
      </c>
      <c r="O196" s="16">
        <v>2.4359</v>
      </c>
      <c r="P196" s="16">
        <v>2.3</v>
      </c>
    </row>
    <row r="197" spans="1:16" ht="14.25">
      <c r="A197" s="8">
        <v>195</v>
      </c>
      <c r="B197" s="2">
        <v>854</v>
      </c>
      <c r="C197" s="9" t="s">
        <v>48</v>
      </c>
      <c r="D197" s="15">
        <v>6.1035</v>
      </c>
      <c r="E197" s="16">
        <v>6.243</v>
      </c>
      <c r="F197" s="16">
        <v>6.35</v>
      </c>
      <c r="G197" s="16">
        <v>6.5627</v>
      </c>
      <c r="H197" s="16">
        <v>6.7</v>
      </c>
      <c r="I197" s="16">
        <v>7.0182</v>
      </c>
      <c r="J197" s="16">
        <v>7.1722</v>
      </c>
      <c r="K197" s="16">
        <v>7.0658</v>
      </c>
      <c r="L197" s="16">
        <v>6.932</v>
      </c>
      <c r="M197" s="16">
        <v>6.7293</v>
      </c>
      <c r="N197" s="16">
        <v>6.4306</v>
      </c>
      <c r="O197" s="16">
        <v>6.0789</v>
      </c>
      <c r="P197" s="16">
        <v>5.6462</v>
      </c>
    </row>
    <row r="198" spans="1:16" ht="14.25">
      <c r="A198" s="8">
        <v>196</v>
      </c>
      <c r="B198" s="2">
        <v>858</v>
      </c>
      <c r="C198" s="9" t="s">
        <v>199</v>
      </c>
      <c r="D198" s="15">
        <v>2.73</v>
      </c>
      <c r="E198" s="16">
        <v>2.83</v>
      </c>
      <c r="F198" s="16">
        <v>2.9</v>
      </c>
      <c r="G198" s="16">
        <v>2.8</v>
      </c>
      <c r="H198" s="16">
        <v>3</v>
      </c>
      <c r="I198" s="16">
        <v>2.89</v>
      </c>
      <c r="J198" s="16">
        <v>2.57</v>
      </c>
      <c r="K198" s="16">
        <v>2.53</v>
      </c>
      <c r="L198" s="16">
        <v>2.49</v>
      </c>
      <c r="M198" s="16">
        <v>2.3</v>
      </c>
      <c r="N198" s="16">
        <v>2.2</v>
      </c>
      <c r="O198" s="16">
        <v>2.12</v>
      </c>
      <c r="P198" s="16">
        <v>2.04</v>
      </c>
    </row>
    <row r="199" spans="1:16" ht="14.25">
      <c r="A199" s="8">
        <v>197</v>
      </c>
      <c r="B199" s="2">
        <v>860</v>
      </c>
      <c r="C199" s="9" t="s">
        <v>77</v>
      </c>
      <c r="D199" s="15">
        <v>5.0547</v>
      </c>
      <c r="E199" s="16">
        <v>5.0547</v>
      </c>
      <c r="F199" s="16">
        <v>5.2947</v>
      </c>
      <c r="G199" s="16">
        <v>5.5964</v>
      </c>
      <c r="H199" s="16">
        <v>5.6536</v>
      </c>
      <c r="I199" s="16">
        <v>5.2046</v>
      </c>
      <c r="J199" s="16">
        <v>4.7146</v>
      </c>
      <c r="K199" s="16">
        <v>4.4001</v>
      </c>
      <c r="L199" s="16">
        <v>3.7688</v>
      </c>
      <c r="M199" s="16">
        <v>2.9932</v>
      </c>
      <c r="N199" s="16">
        <v>2.5126</v>
      </c>
      <c r="O199" s="16">
        <v>2.476</v>
      </c>
      <c r="P199" s="16">
        <v>2.48</v>
      </c>
    </row>
    <row r="200" spans="1:16" ht="14.25">
      <c r="A200" s="8">
        <v>198</v>
      </c>
      <c r="B200" s="2">
        <v>862</v>
      </c>
      <c r="C200" s="9" t="s">
        <v>200</v>
      </c>
      <c r="D200" s="15">
        <v>6.4585</v>
      </c>
      <c r="E200" s="16">
        <v>6.4585</v>
      </c>
      <c r="F200" s="16">
        <v>6.657</v>
      </c>
      <c r="G200" s="16">
        <v>5.9045</v>
      </c>
      <c r="H200" s="16">
        <v>4.941</v>
      </c>
      <c r="I200" s="16">
        <v>4.4685</v>
      </c>
      <c r="J200" s="16">
        <v>3.957</v>
      </c>
      <c r="K200" s="16">
        <v>3.6485</v>
      </c>
      <c r="L200" s="16">
        <v>3.25</v>
      </c>
      <c r="M200" s="16">
        <v>2.9415</v>
      </c>
      <c r="N200" s="16">
        <v>2.723</v>
      </c>
      <c r="O200" s="16">
        <v>2.547</v>
      </c>
      <c r="P200" s="16">
        <v>2.4047</v>
      </c>
    </row>
    <row r="201" spans="1:16" ht="14.25">
      <c r="A201" s="8">
        <v>199</v>
      </c>
      <c r="B201" s="2">
        <v>882</v>
      </c>
      <c r="C201" s="9" t="s">
        <v>217</v>
      </c>
      <c r="D201" s="15">
        <v>7.6297</v>
      </c>
      <c r="E201" s="16">
        <v>7.6297</v>
      </c>
      <c r="F201" s="16">
        <v>7.6291</v>
      </c>
      <c r="G201" s="16">
        <v>7.3526</v>
      </c>
      <c r="H201" s="16">
        <v>6.9977</v>
      </c>
      <c r="I201" s="16">
        <v>6.4889</v>
      </c>
      <c r="J201" s="16">
        <v>5.9103</v>
      </c>
      <c r="K201" s="16">
        <v>5.3533</v>
      </c>
      <c r="L201" s="16">
        <v>4.9223</v>
      </c>
      <c r="M201" s="16">
        <v>4.6203</v>
      </c>
      <c r="N201" s="16">
        <v>4.4359</v>
      </c>
      <c r="O201" s="16">
        <v>4.4675</v>
      </c>
      <c r="P201" s="16">
        <v>4.1643</v>
      </c>
    </row>
    <row r="202" spans="1:16" ht="14.25">
      <c r="A202" s="8">
        <v>200</v>
      </c>
      <c r="B202" s="2">
        <v>887</v>
      </c>
      <c r="C202" s="9" t="s">
        <v>117</v>
      </c>
      <c r="D202" s="15">
        <v>7.35</v>
      </c>
      <c r="E202" s="16">
        <v>7.35</v>
      </c>
      <c r="F202" s="16">
        <v>7.45</v>
      </c>
      <c r="G202" s="16">
        <v>7.7</v>
      </c>
      <c r="H202" s="16">
        <v>7.9</v>
      </c>
      <c r="I202" s="16">
        <v>8.5</v>
      </c>
      <c r="J202" s="16">
        <v>8.8</v>
      </c>
      <c r="K202" s="16">
        <v>8.8</v>
      </c>
      <c r="L202" s="16">
        <v>8.2</v>
      </c>
      <c r="M202" s="16">
        <v>6.8</v>
      </c>
      <c r="N202" s="16">
        <v>5.95</v>
      </c>
      <c r="O202" s="16">
        <v>5.1</v>
      </c>
      <c r="P202" s="16">
        <v>4.35</v>
      </c>
    </row>
    <row r="203" spans="1:16" ht="14.25">
      <c r="A203" s="8">
        <v>201</v>
      </c>
      <c r="B203" s="2">
        <v>894</v>
      </c>
      <c r="C203" s="9" t="s">
        <v>21</v>
      </c>
      <c r="D203" s="15">
        <v>6.75</v>
      </c>
      <c r="E203" s="16">
        <v>6.9</v>
      </c>
      <c r="F203" s="16">
        <v>7.15</v>
      </c>
      <c r="G203" s="16">
        <v>7.4</v>
      </c>
      <c r="H203" s="16">
        <v>7.425</v>
      </c>
      <c r="I203" s="16">
        <v>7.375</v>
      </c>
      <c r="J203" s="16">
        <v>7</v>
      </c>
      <c r="K203" s="16">
        <v>6.675</v>
      </c>
      <c r="L203" s="16">
        <v>6.35</v>
      </c>
      <c r="M203" s="16">
        <v>6.15</v>
      </c>
      <c r="N203" s="16">
        <v>6.05</v>
      </c>
      <c r="O203" s="16">
        <v>5.9</v>
      </c>
      <c r="P203" s="16">
        <v>5.45</v>
      </c>
    </row>
    <row r="204" spans="1:16" ht="14.25">
      <c r="A204" s="8">
        <v>202</v>
      </c>
      <c r="B204" s="2">
        <v>900</v>
      </c>
      <c r="C204" s="9" t="s">
        <v>219</v>
      </c>
      <c r="D204" s="15">
        <v>4.96157115250339</v>
      </c>
      <c r="E204" s="16">
        <v>4.89866527788125</v>
      </c>
      <c r="F204" s="16">
        <v>5.02437944168009</v>
      </c>
      <c r="G204" s="16">
        <v>4.92220199062706</v>
      </c>
      <c r="H204" s="16">
        <v>4.47547847529707</v>
      </c>
      <c r="I204" s="16">
        <v>3.8651950630459</v>
      </c>
      <c r="J204" s="16">
        <v>3.59181634579919</v>
      </c>
      <c r="K204" s="16">
        <v>3.44681116362334</v>
      </c>
      <c r="L204" s="16">
        <v>3.04461604918338</v>
      </c>
      <c r="M204" s="16">
        <v>2.7419319845544</v>
      </c>
      <c r="N204" s="16">
        <v>2.62161685535691</v>
      </c>
      <c r="O204" s="16">
        <v>2.55678855792867</v>
      </c>
      <c r="P204" s="16">
        <v>2.51129034402101</v>
      </c>
    </row>
    <row r="205" spans="1:16" ht="14.25">
      <c r="A205" s="8">
        <v>203</v>
      </c>
      <c r="B205" s="2">
        <v>901</v>
      </c>
      <c r="C205" s="9" t="s">
        <v>1</v>
      </c>
      <c r="D205" s="15">
        <v>2.82378635605919</v>
      </c>
      <c r="E205" s="16">
        <v>2.80736840473535</v>
      </c>
      <c r="F205" s="16">
        <v>2.6859004841897</v>
      </c>
      <c r="G205" s="16">
        <v>2.38753371203261</v>
      </c>
      <c r="H205" s="16">
        <v>2.15081597772401</v>
      </c>
      <c r="I205" s="16">
        <v>1.91734860272718</v>
      </c>
      <c r="J205" s="16">
        <v>1.84380632331007</v>
      </c>
      <c r="K205" s="16">
        <v>1.80738164141217</v>
      </c>
      <c r="L205" s="16">
        <v>1.66961442424951</v>
      </c>
      <c r="M205" s="16">
        <v>1.56747585522257</v>
      </c>
      <c r="N205" s="16">
        <v>1.57836049905456</v>
      </c>
      <c r="O205" s="16">
        <v>1.66996253753677</v>
      </c>
      <c r="P205" s="16">
        <v>1.668472485446</v>
      </c>
    </row>
    <row r="206" spans="1:16" ht="14.25">
      <c r="A206" s="8">
        <v>204</v>
      </c>
      <c r="B206" s="2">
        <v>902</v>
      </c>
      <c r="C206" s="9" t="s">
        <v>2</v>
      </c>
      <c r="D206" s="15">
        <v>6.07541718118597</v>
      </c>
      <c r="E206" s="16">
        <v>5.94103256758516</v>
      </c>
      <c r="F206" s="16">
        <v>6.12941807148278</v>
      </c>
      <c r="G206" s="16">
        <v>6.03484293702796</v>
      </c>
      <c r="H206" s="16">
        <v>5.41660178429762</v>
      </c>
      <c r="I206" s="16">
        <v>4.58563627711303</v>
      </c>
      <c r="J206" s="16">
        <v>4.16788852059344</v>
      </c>
      <c r="K206" s="16">
        <v>3.91710593914968</v>
      </c>
      <c r="L206" s="16">
        <v>3.38991702964269</v>
      </c>
      <c r="M206" s="16">
        <v>3.00298891850336</v>
      </c>
      <c r="N206" s="16">
        <v>2.83023250472593</v>
      </c>
      <c r="O206" s="16">
        <v>2.71584021657344</v>
      </c>
      <c r="P206" s="16">
        <v>2.64641627099903</v>
      </c>
    </row>
    <row r="207" spans="1:16" ht="14.25">
      <c r="A207" s="8">
        <v>205</v>
      </c>
      <c r="B207" s="2">
        <v>903</v>
      </c>
      <c r="C207" s="9" t="s">
        <v>220</v>
      </c>
      <c r="D207" s="15">
        <v>6.5994786447868</v>
      </c>
      <c r="E207" s="16">
        <v>6.64024516160392</v>
      </c>
      <c r="F207" s="16">
        <v>6.70203165394604</v>
      </c>
      <c r="G207" s="16">
        <v>6.6711227798005</v>
      </c>
      <c r="H207" s="16">
        <v>6.66798229273439</v>
      </c>
      <c r="I207" s="16">
        <v>6.623256138063</v>
      </c>
      <c r="J207" s="16">
        <v>6.47666183874613</v>
      </c>
      <c r="K207" s="16">
        <v>6.19749855631278</v>
      </c>
      <c r="L207" s="16">
        <v>5.73429956644288</v>
      </c>
      <c r="M207" s="16">
        <v>5.3514589097077</v>
      </c>
      <c r="N207" s="16">
        <v>5.10090287282185</v>
      </c>
      <c r="O207" s="16">
        <v>4.88989970771393</v>
      </c>
      <c r="P207" s="16">
        <v>4.71236946234249</v>
      </c>
    </row>
    <row r="208" spans="1:16" ht="14.25">
      <c r="A208" s="8">
        <v>206</v>
      </c>
      <c r="B208" s="2">
        <v>904</v>
      </c>
      <c r="C208" s="9" t="s">
        <v>223</v>
      </c>
      <c r="D208" s="15">
        <v>5.8858101310976</v>
      </c>
      <c r="E208" s="16">
        <v>5.90377022265551</v>
      </c>
      <c r="F208" s="16">
        <v>5.93754339088869</v>
      </c>
      <c r="G208" s="16">
        <v>5.52793229092493</v>
      </c>
      <c r="H208" s="16">
        <v>5.03015051376874</v>
      </c>
      <c r="I208" s="16">
        <v>4.48308684781586</v>
      </c>
      <c r="J208" s="16">
        <v>3.94780899336193</v>
      </c>
      <c r="K208" s="16">
        <v>3.43232098061044</v>
      </c>
      <c r="L208" s="16">
        <v>3.01437323010881</v>
      </c>
      <c r="M208" s="16">
        <v>2.74977281151181</v>
      </c>
      <c r="N208" s="16">
        <v>2.51998404506834</v>
      </c>
      <c r="O208" s="16">
        <v>2.27177393539863</v>
      </c>
      <c r="P208" s="16">
        <v>2.15058032471156</v>
      </c>
    </row>
    <row r="209" spans="1:16" ht="14.25">
      <c r="A209" s="8">
        <v>207</v>
      </c>
      <c r="B209" s="2">
        <v>905</v>
      </c>
      <c r="C209" s="9" t="s">
        <v>224</v>
      </c>
      <c r="D209" s="15">
        <v>3.35379899203589</v>
      </c>
      <c r="E209" s="16">
        <v>3.69188200908069</v>
      </c>
      <c r="F209" s="16">
        <v>3.42230621203753</v>
      </c>
      <c r="G209" s="16">
        <v>2.58267543682634</v>
      </c>
      <c r="H209" s="16">
        <v>2.01397228082422</v>
      </c>
      <c r="I209" s="16">
        <v>1.76797913428291</v>
      </c>
      <c r="J209" s="16">
        <v>1.787217171883</v>
      </c>
      <c r="K209" s="16">
        <v>1.88507312385301</v>
      </c>
      <c r="L209" s="16">
        <v>1.99696791279093</v>
      </c>
      <c r="M209" s="16">
        <v>1.95424589895759</v>
      </c>
      <c r="N209" s="16">
        <v>1.99137606576988</v>
      </c>
      <c r="O209" s="16">
        <v>2.01823967833444</v>
      </c>
      <c r="P209" s="16">
        <v>1.86342491032146</v>
      </c>
    </row>
    <row r="210" spans="1:16" ht="14.25">
      <c r="A210" s="8">
        <v>208</v>
      </c>
      <c r="B210" s="2">
        <v>906</v>
      </c>
      <c r="C210" s="9" t="s">
        <v>62</v>
      </c>
      <c r="D210" s="15">
        <v>5.60048852821685</v>
      </c>
      <c r="E210" s="16">
        <v>5.0360764218281</v>
      </c>
      <c r="F210" s="16">
        <v>5.47673085713857</v>
      </c>
      <c r="G210" s="16">
        <v>5.56421248956059</v>
      </c>
      <c r="H210" s="16">
        <v>4.43084786742556</v>
      </c>
      <c r="I210" s="16">
        <v>2.86387123983917</v>
      </c>
      <c r="J210" s="16">
        <v>2.44916867647115</v>
      </c>
      <c r="K210" s="16">
        <v>2.6187978442271</v>
      </c>
      <c r="L210" s="16">
        <v>1.95988974053265</v>
      </c>
      <c r="M210" s="16">
        <v>1.4819611555107</v>
      </c>
      <c r="N210" s="16">
        <v>1.47975099378368</v>
      </c>
      <c r="O210" s="16">
        <v>1.52064883701124</v>
      </c>
      <c r="P210" s="16">
        <v>1.55119309368879</v>
      </c>
    </row>
    <row r="211" spans="1:16" ht="14.25">
      <c r="A211" s="8">
        <v>209</v>
      </c>
      <c r="B211" s="2">
        <v>908</v>
      </c>
      <c r="C211" s="9" t="s">
        <v>222</v>
      </c>
      <c r="D211" s="15">
        <v>2.65910133780053</v>
      </c>
      <c r="E211" s="16">
        <v>2.66161400607836</v>
      </c>
      <c r="F211" s="16">
        <v>2.57069007694951</v>
      </c>
      <c r="G211" s="16">
        <v>2.36821410273352</v>
      </c>
      <c r="H211" s="16">
        <v>2.16886306311533</v>
      </c>
      <c r="I211" s="16">
        <v>1.97320513588596</v>
      </c>
      <c r="J211" s="16">
        <v>1.87904191941376</v>
      </c>
      <c r="K211" s="16">
        <v>1.80623861101662</v>
      </c>
      <c r="L211" s="16">
        <v>1.5700270093636</v>
      </c>
      <c r="M211" s="16">
        <v>1.4316911614927</v>
      </c>
      <c r="N211" s="16">
        <v>1.43223741348895</v>
      </c>
      <c r="O211" s="16">
        <v>1.54578748161164</v>
      </c>
      <c r="P211" s="16">
        <v>1.59703965961195</v>
      </c>
    </row>
    <row r="212" spans="1:16" ht="14.25">
      <c r="A212" s="8">
        <v>210</v>
      </c>
      <c r="B212" s="2">
        <v>909</v>
      </c>
      <c r="C212" s="9" t="s">
        <v>225</v>
      </c>
      <c r="D212" s="15">
        <v>3.83552759683155</v>
      </c>
      <c r="E212" s="16">
        <v>4.05023986087994</v>
      </c>
      <c r="F212" s="16">
        <v>3.94929859161744</v>
      </c>
      <c r="G212" s="16">
        <v>3.54640801008074</v>
      </c>
      <c r="H212" s="16">
        <v>3.22911841210195</v>
      </c>
      <c r="I212" s="16">
        <v>2.71802178696581</v>
      </c>
      <c r="J212" s="16">
        <v>2.57958635009891</v>
      </c>
      <c r="K212" s="16">
        <v>2.49186796368519</v>
      </c>
      <c r="L212" s="16">
        <v>2.49234752168971</v>
      </c>
      <c r="M212" s="16">
        <v>2.4546931610668</v>
      </c>
      <c r="N212" s="16">
        <v>2.4284147634672</v>
      </c>
      <c r="O212" s="16">
        <v>2.51369568415713</v>
      </c>
      <c r="P212" s="16">
        <v>2.42196560771225</v>
      </c>
    </row>
    <row r="213" spans="1:16" ht="14.25">
      <c r="A213" s="8">
        <v>211</v>
      </c>
      <c r="B213" s="2">
        <v>910</v>
      </c>
      <c r="C213" s="9" t="s">
        <v>4</v>
      </c>
      <c r="D213" s="15">
        <v>7.01220659419676</v>
      </c>
      <c r="E213" s="16">
        <v>7.00698464182551</v>
      </c>
      <c r="F213" s="16">
        <v>7.07461239964971</v>
      </c>
      <c r="G213" s="16">
        <v>7.08821185160379</v>
      </c>
      <c r="H213" s="16">
        <v>7.12993116882334</v>
      </c>
      <c r="I213" s="16">
        <v>7.10556332989028</v>
      </c>
      <c r="J213" s="16">
        <v>7.00080533162813</v>
      </c>
      <c r="K213" s="16">
        <v>6.81532082775382</v>
      </c>
      <c r="L213" s="16">
        <v>6.40507793506349</v>
      </c>
      <c r="M213" s="16">
        <v>6.0841339368978</v>
      </c>
      <c r="N213" s="16">
        <v>5.76365351211922</v>
      </c>
      <c r="O213" s="16">
        <v>5.37825180780725</v>
      </c>
      <c r="P213" s="16">
        <v>4.93967383367005</v>
      </c>
    </row>
    <row r="214" spans="1:16" ht="14.25">
      <c r="A214" s="8">
        <v>212</v>
      </c>
      <c r="B214" s="2">
        <v>911</v>
      </c>
      <c r="C214" s="9" t="s">
        <v>23</v>
      </c>
      <c r="D214" s="15">
        <v>6.04738350760521</v>
      </c>
      <c r="E214" s="16">
        <v>6.08878310312031</v>
      </c>
      <c r="F214" s="16">
        <v>6.19522599589478</v>
      </c>
      <c r="G214" s="16">
        <v>6.31314313327607</v>
      </c>
      <c r="H214" s="16">
        <v>6.45064205152253</v>
      </c>
      <c r="I214" s="16">
        <v>6.59886926227951</v>
      </c>
      <c r="J214" s="16">
        <v>6.7694209768659</v>
      </c>
      <c r="K214" s="16">
        <v>6.86607166384089</v>
      </c>
      <c r="L214" s="16">
        <v>6.83480825624657</v>
      </c>
      <c r="M214" s="16">
        <v>6.72548258940151</v>
      </c>
      <c r="N214" s="16">
        <v>6.54411111213533</v>
      </c>
      <c r="O214" s="16">
        <v>6.23983289591367</v>
      </c>
      <c r="P214" s="16">
        <v>5.81992713789328</v>
      </c>
    </row>
    <row r="215" spans="1:16" ht="14.25">
      <c r="A215" s="8">
        <v>213</v>
      </c>
      <c r="B215" s="2">
        <v>912</v>
      </c>
      <c r="C215" s="9" t="s">
        <v>33</v>
      </c>
      <c r="D215" s="15">
        <v>6.74446015012151</v>
      </c>
      <c r="E215" s="16">
        <v>6.82878554857289</v>
      </c>
      <c r="F215" s="16">
        <v>6.9017656650548</v>
      </c>
      <c r="G215" s="16">
        <v>6.72994720404515</v>
      </c>
      <c r="H215" s="16">
        <v>6.39891819816517</v>
      </c>
      <c r="I215" s="16">
        <v>6.14171069529719</v>
      </c>
      <c r="J215" s="16">
        <v>5.73632431379031</v>
      </c>
      <c r="K215" s="16">
        <v>5.10490646850734</v>
      </c>
      <c r="L215" s="16">
        <v>4.20432649852101</v>
      </c>
      <c r="M215" s="16">
        <v>3.4710345128102</v>
      </c>
      <c r="N215" s="16">
        <v>3.13307064031109</v>
      </c>
      <c r="O215" s="16">
        <v>3.0875882526776</v>
      </c>
      <c r="P215" s="16">
        <v>3.26943966739795</v>
      </c>
    </row>
    <row r="216" spans="1:16" ht="14.25">
      <c r="A216" s="8">
        <v>214</v>
      </c>
      <c r="B216" s="2">
        <v>913</v>
      </c>
      <c r="C216" s="9" t="s">
        <v>40</v>
      </c>
      <c r="D216" s="15">
        <v>6.28440236893399</v>
      </c>
      <c r="E216" s="16">
        <v>6.20323644182607</v>
      </c>
      <c r="F216" s="16">
        <v>6.11858211037706</v>
      </c>
      <c r="G216" s="16">
        <v>5.77108309210822</v>
      </c>
      <c r="H216" s="16">
        <v>5.57212378320938</v>
      </c>
      <c r="I216" s="16">
        <v>5.14313672054479</v>
      </c>
      <c r="J216" s="16">
        <v>4.71267471344426</v>
      </c>
      <c r="K216" s="16">
        <v>4.15942835276772</v>
      </c>
      <c r="L216" s="16">
        <v>3.50393470456119</v>
      </c>
      <c r="M216" s="16">
        <v>3.09452674044666</v>
      </c>
      <c r="N216" s="16">
        <v>2.9011074697852</v>
      </c>
      <c r="O216" s="16">
        <v>2.64743473526924</v>
      </c>
      <c r="P216" s="16">
        <v>2.51447147221103</v>
      </c>
    </row>
    <row r="217" spans="1:16" ht="14.25">
      <c r="A217" s="8">
        <v>215</v>
      </c>
      <c r="B217" s="2">
        <v>914</v>
      </c>
      <c r="C217" s="9" t="s">
        <v>46</v>
      </c>
      <c r="D217" s="15">
        <v>6.39264445072103</v>
      </c>
      <c r="E217" s="16">
        <v>6.46153858421034</v>
      </c>
      <c r="F217" s="16">
        <v>6.53792838391425</v>
      </c>
      <c r="G217" s="16">
        <v>6.60209358605441</v>
      </c>
      <c r="H217" s="16">
        <v>6.79267723710218</v>
      </c>
      <c r="I217" s="16">
        <v>6.89706965561728</v>
      </c>
      <c r="J217" s="16">
        <v>6.84300863183042</v>
      </c>
      <c r="K217" s="16">
        <v>6.6668397284831</v>
      </c>
      <c r="L217" s="16">
        <v>6.40545380852391</v>
      </c>
      <c r="M217" s="16">
        <v>6.14222482731278</v>
      </c>
      <c r="N217" s="16">
        <v>5.94992956947582</v>
      </c>
      <c r="O217" s="16">
        <v>5.74015813267875</v>
      </c>
      <c r="P217" s="16">
        <v>5.53919655193795</v>
      </c>
    </row>
    <row r="218" spans="1:16" ht="14.25">
      <c r="A218" s="8">
        <v>216</v>
      </c>
      <c r="B218" s="2">
        <v>915</v>
      </c>
      <c r="C218" s="9" t="s">
        <v>162</v>
      </c>
      <c r="D218" s="15">
        <v>5.26482614588538</v>
      </c>
      <c r="E218" s="16">
        <v>5.19252650106694</v>
      </c>
      <c r="F218" s="16">
        <v>5.48390948034531</v>
      </c>
      <c r="G218" s="16">
        <v>5.00556490156836</v>
      </c>
      <c r="H218" s="16">
        <v>4.3691846231421</v>
      </c>
      <c r="I218" s="16">
        <v>3.61842160804141</v>
      </c>
      <c r="J218" s="16">
        <v>3.41047651375579</v>
      </c>
      <c r="K218" s="16">
        <v>3.12859975550232</v>
      </c>
      <c r="L218" s="16">
        <v>2.83495514620865</v>
      </c>
      <c r="M218" s="16">
        <v>2.63992369920565</v>
      </c>
      <c r="N218" s="16">
        <v>2.500656465289</v>
      </c>
      <c r="O218" s="16">
        <v>2.39775472697497</v>
      </c>
      <c r="P218" s="16">
        <v>2.28568752783376</v>
      </c>
    </row>
    <row r="219" spans="1:16" ht="14.25">
      <c r="A219" s="8">
        <v>217</v>
      </c>
      <c r="B219" s="2">
        <v>916</v>
      </c>
      <c r="C219" s="9" t="s">
        <v>178</v>
      </c>
      <c r="D219" s="15">
        <v>6.75229260400999</v>
      </c>
      <c r="E219" s="16">
        <v>6.77956279776531</v>
      </c>
      <c r="F219" s="16">
        <v>6.72934857301183</v>
      </c>
      <c r="G219" s="16">
        <v>6.65089621069682</v>
      </c>
      <c r="H219" s="16">
        <v>6.52029987741769</v>
      </c>
      <c r="I219" s="16">
        <v>5.46556744112874</v>
      </c>
      <c r="J219" s="16">
        <v>4.59525668636256</v>
      </c>
      <c r="K219" s="16">
        <v>3.98254237096336</v>
      </c>
      <c r="L219" s="16">
        <v>3.49282297219431</v>
      </c>
      <c r="M219" s="16">
        <v>3.10518406678565</v>
      </c>
      <c r="N219" s="16">
        <v>2.78845693917953</v>
      </c>
      <c r="O219" s="16">
        <v>2.54199137200428</v>
      </c>
      <c r="P219" s="16">
        <v>2.36835833408981</v>
      </c>
    </row>
    <row r="220" spans="1:16" ht="14.25">
      <c r="A220" s="8">
        <v>218</v>
      </c>
      <c r="B220" s="2">
        <v>920</v>
      </c>
      <c r="C220" s="9" t="s">
        <v>88</v>
      </c>
      <c r="D220" s="15">
        <v>5.92336238110661</v>
      </c>
      <c r="E220" s="16">
        <v>6.11269975985131</v>
      </c>
      <c r="F220" s="16">
        <v>6.07891864862165</v>
      </c>
      <c r="G220" s="16">
        <v>5.90936336085386</v>
      </c>
      <c r="H220" s="16">
        <v>5.47937811268622</v>
      </c>
      <c r="I220" s="16">
        <v>4.80110686366651</v>
      </c>
      <c r="J220" s="16">
        <v>4.19713215494467</v>
      </c>
      <c r="K220" s="16">
        <v>3.574370913833</v>
      </c>
      <c r="L220" s="16">
        <v>3.10693329268488</v>
      </c>
      <c r="M220" s="16">
        <v>2.69378319822416</v>
      </c>
      <c r="N220" s="16">
        <v>2.51030936578631</v>
      </c>
      <c r="O220" s="16">
        <v>2.41470987415519</v>
      </c>
      <c r="P220" s="16">
        <v>2.35411364118289</v>
      </c>
    </row>
    <row r="221" spans="1:16" ht="14.25">
      <c r="A221" s="8">
        <v>219</v>
      </c>
      <c r="B221" s="2">
        <v>921</v>
      </c>
      <c r="C221" s="9" t="s">
        <v>71</v>
      </c>
      <c r="D221" s="15">
        <v>5.99778056838904</v>
      </c>
      <c r="E221" s="16">
        <v>6.01888640316392</v>
      </c>
      <c r="F221" s="16">
        <v>6.03136810349349</v>
      </c>
      <c r="G221" s="16">
        <v>5.89209725452783</v>
      </c>
      <c r="H221" s="16">
        <v>5.6283098208964</v>
      </c>
      <c r="I221" s="16">
        <v>5.26452419639996</v>
      </c>
      <c r="J221" s="16">
        <v>4.9839796001654</v>
      </c>
      <c r="K221" s="16">
        <v>4.54326635542263</v>
      </c>
      <c r="L221" s="16">
        <v>4.01492270195758</v>
      </c>
      <c r="M221" s="16">
        <v>3.57504066385517</v>
      </c>
      <c r="N221" s="16">
        <v>3.16709752678354</v>
      </c>
      <c r="O221" s="16">
        <v>2.84449438304853</v>
      </c>
      <c r="P221" s="16">
        <v>2.56933154093434</v>
      </c>
    </row>
    <row r="222" spans="1:16" ht="14.25">
      <c r="A222" s="8">
        <v>220</v>
      </c>
      <c r="B222" s="2">
        <v>922</v>
      </c>
      <c r="C222" s="9" t="s">
        <v>100</v>
      </c>
      <c r="D222" s="15">
        <v>6.32106613089216</v>
      </c>
      <c r="E222" s="16">
        <v>6.09223579389646</v>
      </c>
      <c r="F222" s="16">
        <v>6.07156343835504</v>
      </c>
      <c r="G222" s="16">
        <v>5.91328136961183</v>
      </c>
      <c r="H222" s="16">
        <v>5.69647260717526</v>
      </c>
      <c r="I222" s="16">
        <v>5.33388889183468</v>
      </c>
      <c r="J222" s="16">
        <v>4.96389120040346</v>
      </c>
      <c r="K222" s="16">
        <v>4.46662397587688</v>
      </c>
      <c r="L222" s="16">
        <v>4.01806710390357</v>
      </c>
      <c r="M222" s="16">
        <v>3.59223921451639</v>
      </c>
      <c r="N222" s="16">
        <v>3.20562123499526</v>
      </c>
      <c r="O222" s="16">
        <v>3.02034192232175</v>
      </c>
      <c r="P222" s="16">
        <v>2.90530703725302</v>
      </c>
    </row>
    <row r="223" spans="1:16" ht="14.25">
      <c r="A223" s="8">
        <v>221</v>
      </c>
      <c r="B223" s="2">
        <v>923</v>
      </c>
      <c r="C223" s="9" t="s">
        <v>118</v>
      </c>
      <c r="D223" s="15">
        <v>2.9195982117642</v>
      </c>
      <c r="E223" s="16">
        <v>2.82042804351186</v>
      </c>
      <c r="F223" s="16">
        <v>2.44258694107117</v>
      </c>
      <c r="G223" s="16">
        <v>2.15200779638755</v>
      </c>
      <c r="H223" s="16">
        <v>2.14198279695883</v>
      </c>
      <c r="I223" s="16">
        <v>2.06999705415922</v>
      </c>
      <c r="J223" s="16">
        <v>2.08544905841668</v>
      </c>
      <c r="K223" s="16">
        <v>2.08365855005998</v>
      </c>
      <c r="L223" s="16">
        <v>1.62869623818043</v>
      </c>
      <c r="M223" s="16">
        <v>1.29480539401243</v>
      </c>
      <c r="N223" s="16">
        <v>1.26107829957237</v>
      </c>
      <c r="O223" s="16">
        <v>1.41851877507806</v>
      </c>
      <c r="P223" s="16">
        <v>1.55455281912837</v>
      </c>
    </row>
    <row r="224" spans="1:16" ht="14.25">
      <c r="A224" s="8">
        <v>222</v>
      </c>
      <c r="B224" s="2">
        <v>924</v>
      </c>
      <c r="C224" s="9" t="s">
        <v>129</v>
      </c>
      <c r="D224" s="15">
        <v>2.31339689195486</v>
      </c>
      <c r="E224" s="16">
        <v>2.50714857363426</v>
      </c>
      <c r="F224" s="16">
        <v>2.71020182353657</v>
      </c>
      <c r="G224" s="16">
        <v>2.48277081827134</v>
      </c>
      <c r="H224" s="16">
        <v>2.05357302374785</v>
      </c>
      <c r="I224" s="16">
        <v>1.7999335542569</v>
      </c>
      <c r="J224" s="16">
        <v>1.79531545024514</v>
      </c>
      <c r="K224" s="16">
        <v>1.84790789087587</v>
      </c>
      <c r="L224" s="16">
        <v>1.79820640587936</v>
      </c>
      <c r="M224" s="16">
        <v>1.70270311694373</v>
      </c>
      <c r="N224" s="16">
        <v>1.66245973619954</v>
      </c>
      <c r="O224" s="16">
        <v>1.85911422985973</v>
      </c>
      <c r="P224" s="16">
        <v>1.87365666993613</v>
      </c>
    </row>
    <row r="225" spans="1:16" ht="14.25">
      <c r="A225" s="8">
        <v>223</v>
      </c>
      <c r="B225" s="2">
        <v>925</v>
      </c>
      <c r="C225" s="9" t="s">
        <v>141</v>
      </c>
      <c r="D225" s="15">
        <v>2.66903199454737</v>
      </c>
      <c r="E225" s="16">
        <v>2.60460558380907</v>
      </c>
      <c r="F225" s="16">
        <v>2.69472769262208</v>
      </c>
      <c r="G225" s="16">
        <v>2.66871305195891</v>
      </c>
      <c r="H225" s="16">
        <v>2.54369226368105</v>
      </c>
      <c r="I225" s="16">
        <v>2.2298482263274</v>
      </c>
      <c r="J225" s="16">
        <v>1.82571467136212</v>
      </c>
      <c r="K225" s="16">
        <v>1.55724521395163</v>
      </c>
      <c r="L225" s="16">
        <v>1.41082544422884</v>
      </c>
      <c r="M225" s="16">
        <v>1.34556291054777</v>
      </c>
      <c r="N225" s="16">
        <v>1.3651009804846</v>
      </c>
      <c r="O225" s="16">
        <v>1.43819025766995</v>
      </c>
      <c r="P225" s="16">
        <v>1.41409418075853</v>
      </c>
    </row>
    <row r="226" spans="1:16" ht="14.25">
      <c r="A226" s="8">
        <v>224</v>
      </c>
      <c r="B226" s="2">
        <v>926</v>
      </c>
      <c r="C226" s="9" t="s">
        <v>154</v>
      </c>
      <c r="D226" s="15">
        <v>2.386484031207</v>
      </c>
      <c r="E226" s="16">
        <v>2.4943805552389</v>
      </c>
      <c r="F226" s="16">
        <v>2.64810358925429</v>
      </c>
      <c r="G226" s="16">
        <v>2.47422114810353</v>
      </c>
      <c r="H226" s="16">
        <v>1.95915803445346</v>
      </c>
      <c r="I226" s="16">
        <v>1.65200380721353</v>
      </c>
      <c r="J226" s="16">
        <v>1.61713733543707</v>
      </c>
      <c r="K226" s="16">
        <v>1.57308934589288</v>
      </c>
      <c r="L226" s="16">
        <v>1.48835943964071</v>
      </c>
      <c r="M226" s="16">
        <v>1.52004870868705</v>
      </c>
      <c r="N226" s="16">
        <v>1.58610335392483</v>
      </c>
      <c r="O226" s="16">
        <v>1.64020333147884</v>
      </c>
      <c r="P226" s="16">
        <v>1.66310849557588</v>
      </c>
    </row>
    <row r="227" spans="1:16" ht="14.25">
      <c r="A227" s="8">
        <v>225</v>
      </c>
      <c r="B227" s="2">
        <v>927</v>
      </c>
      <c r="C227" s="9" t="s">
        <v>203</v>
      </c>
      <c r="D227" s="15">
        <v>3.27364675190478</v>
      </c>
      <c r="E227" s="16">
        <v>3.5286834287044</v>
      </c>
      <c r="F227" s="16">
        <v>3.41194435730956</v>
      </c>
      <c r="G227" s="16">
        <v>2.95644949169687</v>
      </c>
      <c r="H227" s="16">
        <v>2.58988282045297</v>
      </c>
      <c r="I227" s="16">
        <v>2.02314133600004</v>
      </c>
      <c r="J227" s="16">
        <v>1.92163982942748</v>
      </c>
      <c r="K227" s="16">
        <v>1.88908071370586</v>
      </c>
      <c r="L227" s="16">
        <v>1.89769963865143</v>
      </c>
      <c r="M227" s="16">
        <v>1.81505809801196</v>
      </c>
      <c r="N227" s="16">
        <v>1.80420968683548</v>
      </c>
      <c r="O227" s="16">
        <v>1.98506431583957</v>
      </c>
      <c r="P227" s="16">
        <v>1.93986220826603</v>
      </c>
    </row>
    <row r="228" spans="1:16" ht="14.25">
      <c r="A228" s="8">
        <v>226</v>
      </c>
      <c r="B228" s="2">
        <v>928</v>
      </c>
      <c r="C228" s="9" t="s">
        <v>206</v>
      </c>
      <c r="D228" s="15">
        <v>6.30548447671557</v>
      </c>
      <c r="E228" s="16">
        <v>6.34695590117047</v>
      </c>
      <c r="F228" s="16">
        <v>6.23503769327778</v>
      </c>
      <c r="G228" s="16">
        <v>6.01072059542416</v>
      </c>
      <c r="H228" s="16">
        <v>5.79608286844237</v>
      </c>
      <c r="I228" s="16">
        <v>5.54513792276471</v>
      </c>
      <c r="J228" s="16">
        <v>5.17600506027363</v>
      </c>
      <c r="K228" s="16">
        <v>4.73030561316155</v>
      </c>
      <c r="L228" s="16">
        <v>4.49064590783674</v>
      </c>
      <c r="M228" s="16">
        <v>4.39576425452444</v>
      </c>
      <c r="N228" s="16">
        <v>4.15252156410062</v>
      </c>
      <c r="O228" s="16">
        <v>3.92596366589298</v>
      </c>
      <c r="P228" s="16">
        <v>3.66729987044623</v>
      </c>
    </row>
    <row r="229" spans="1:16" ht="14.25">
      <c r="A229" s="8">
        <v>227</v>
      </c>
      <c r="B229" s="2">
        <v>931</v>
      </c>
      <c r="C229" s="9" t="s">
        <v>187</v>
      </c>
      <c r="D229" s="15">
        <v>5.69579566331001</v>
      </c>
      <c r="E229" s="16">
        <v>5.71675031870229</v>
      </c>
      <c r="F229" s="16">
        <v>5.73618382671238</v>
      </c>
      <c r="G229" s="16">
        <v>5.22230060280891</v>
      </c>
      <c r="H229" s="16">
        <v>4.61322335376401</v>
      </c>
      <c r="I229" s="16">
        <v>4.25232691338531</v>
      </c>
      <c r="J229" s="16">
        <v>3.78486126713042</v>
      </c>
      <c r="K229" s="16">
        <v>3.27007472454808</v>
      </c>
      <c r="L229" s="16">
        <v>2.85600265303059</v>
      </c>
      <c r="M229" s="16">
        <v>2.62218136117596</v>
      </c>
      <c r="N229" s="16">
        <v>2.41368524153309</v>
      </c>
      <c r="O229" s="16">
        <v>2.14888356541096</v>
      </c>
      <c r="P229" s="16">
        <v>2.04676849464502</v>
      </c>
    </row>
    <row r="230" spans="1:16" ht="14.25">
      <c r="A230" s="8">
        <v>228</v>
      </c>
      <c r="B230" s="2">
        <v>935</v>
      </c>
      <c r="C230" s="9" t="s">
        <v>221</v>
      </c>
      <c r="D230" s="15">
        <v>5.8165442621494</v>
      </c>
      <c r="E230" s="16">
        <v>5.58096891766819</v>
      </c>
      <c r="F230" s="16">
        <v>5.78157817585965</v>
      </c>
      <c r="G230" s="16">
        <v>5.73424277992607</v>
      </c>
      <c r="H230" s="16">
        <v>5.05796052572402</v>
      </c>
      <c r="I230" s="16">
        <v>4.10118323467783</v>
      </c>
      <c r="J230" s="16">
        <v>3.69578882320874</v>
      </c>
      <c r="K230" s="16">
        <v>3.51108464414998</v>
      </c>
      <c r="L230" s="16">
        <v>2.96481805612935</v>
      </c>
      <c r="M230" s="16">
        <v>2.55394287649464</v>
      </c>
      <c r="N230" s="16">
        <v>2.39002687360523</v>
      </c>
      <c r="O230" s="16">
        <v>2.28611668824536</v>
      </c>
      <c r="P230" s="16">
        <v>2.19971345742004</v>
      </c>
    </row>
    <row r="231" spans="1:16" ht="14.25">
      <c r="A231" s="8">
        <v>229</v>
      </c>
      <c r="B231" s="2">
        <v>947</v>
      </c>
      <c r="C231" s="9" t="s">
        <v>3</v>
      </c>
      <c r="D231" s="15">
        <v>6.55790803165942</v>
      </c>
      <c r="E231" s="16">
        <v>6.58480417678502</v>
      </c>
      <c r="F231" s="16">
        <v>6.64900832675491</v>
      </c>
      <c r="G231" s="16">
        <v>6.66463971784506</v>
      </c>
      <c r="H231" s="16">
        <v>6.75471764324989</v>
      </c>
      <c r="I231" s="16">
        <v>6.76797359189671</v>
      </c>
      <c r="J231" s="16">
        <v>6.69120253045898</v>
      </c>
      <c r="K231" s="16">
        <v>6.51340481204437</v>
      </c>
      <c r="L231" s="16">
        <v>6.18302840344092</v>
      </c>
      <c r="M231" s="16">
        <v>5.90767952683563</v>
      </c>
      <c r="N231" s="16">
        <v>5.6806723994191</v>
      </c>
      <c r="O231" s="16">
        <v>5.40376192264289</v>
      </c>
      <c r="P231" s="16">
        <v>5.09779553396133</v>
      </c>
    </row>
    <row r="232" spans="1:16" ht="14.25">
      <c r="A232" s="8">
        <v>230</v>
      </c>
      <c r="B232" s="2">
        <v>954</v>
      </c>
      <c r="C232" s="9" t="s">
        <v>212</v>
      </c>
      <c r="D232" s="15">
        <v>6.25404006545537</v>
      </c>
      <c r="E232" s="16">
        <v>6.42654482226826</v>
      </c>
      <c r="F232" s="16">
        <v>6.4651126068779</v>
      </c>
      <c r="G232" s="16">
        <v>5.84100046944883</v>
      </c>
      <c r="H232" s="16">
        <v>5.27850653243787</v>
      </c>
      <c r="I232" s="16">
        <v>4.80376988007279</v>
      </c>
      <c r="J232" s="16">
        <v>4.39565039665955</v>
      </c>
      <c r="K232" s="16">
        <v>4.00542903871284</v>
      </c>
      <c r="L232" s="16">
        <v>3.66550627787177</v>
      </c>
      <c r="M232" s="16">
        <v>3.31611591002179</v>
      </c>
      <c r="N232" s="16">
        <v>2.9910538658119</v>
      </c>
      <c r="O232" s="16">
        <v>2.87606660558761</v>
      </c>
      <c r="P232" s="16">
        <v>2.84034168898018</v>
      </c>
    </row>
    <row r="233" spans="1:16" ht="14.25">
      <c r="A233" s="8">
        <v>231</v>
      </c>
      <c r="B233" s="2">
        <v>957</v>
      </c>
      <c r="C233" s="9" t="s">
        <v>215</v>
      </c>
      <c r="D233" s="15">
        <v>6.77564183204251</v>
      </c>
      <c r="E233" s="16">
        <v>6.86053796605497</v>
      </c>
      <c r="F233" s="16">
        <v>6.81936459285974</v>
      </c>
      <c r="G233" s="16">
        <v>6.38767573135402</v>
      </c>
      <c r="H233" s="16">
        <v>5.74438615844875</v>
      </c>
      <c r="I233" s="16">
        <v>5.22811746147245</v>
      </c>
      <c r="J233" s="16">
        <v>4.79271446228094</v>
      </c>
      <c r="K233" s="16">
        <v>4.37134205020358</v>
      </c>
      <c r="L233" s="16">
        <v>3.95788319468893</v>
      </c>
      <c r="M233" s="16">
        <v>3.55384621811566</v>
      </c>
      <c r="N233" s="16">
        <v>3.32015115882773</v>
      </c>
      <c r="O233" s="16">
        <v>3.16583442584171</v>
      </c>
      <c r="P233" s="16">
        <v>2.95450426871882</v>
      </c>
    </row>
    <row r="234" spans="1:16" ht="14.25">
      <c r="A234" s="8">
        <v>232</v>
      </c>
      <c r="B234" s="2">
        <v>5500</v>
      </c>
      <c r="C234" s="9" t="s">
        <v>72</v>
      </c>
      <c r="D234" s="15">
        <v>4.90761345020118</v>
      </c>
      <c r="E234" s="16">
        <v>4.99426432443915</v>
      </c>
      <c r="F234" s="16">
        <v>5.10992805579734</v>
      </c>
      <c r="G234" s="16">
        <v>4.83984077760799</v>
      </c>
      <c r="H234" s="16">
        <v>4.75594857797323</v>
      </c>
      <c r="I234" s="16">
        <v>4.27958650572363</v>
      </c>
      <c r="J234" s="16">
        <v>4.05129190927015</v>
      </c>
      <c r="K234" s="16">
        <v>3.98050831476264</v>
      </c>
      <c r="L234" s="16">
        <v>3.4946291742203</v>
      </c>
      <c r="M234" s="16">
        <v>2.84329838747807</v>
      </c>
      <c r="N234" s="16">
        <v>2.52402187871752</v>
      </c>
      <c r="O234" s="16">
        <v>2.64141372050628</v>
      </c>
      <c r="P234" s="16">
        <v>2.69519366855891</v>
      </c>
    </row>
    <row r="235" spans="1:16" ht="14.25">
      <c r="A235" s="8">
        <v>233</v>
      </c>
      <c r="B235" s="2">
        <v>5501</v>
      </c>
      <c r="C235" s="9" t="s">
        <v>78</v>
      </c>
      <c r="D235" s="15">
        <v>6.04115304775963</v>
      </c>
      <c r="E235" s="16">
        <v>6.06211803245209</v>
      </c>
      <c r="F235" s="16">
        <v>6.06952457465295</v>
      </c>
      <c r="G235" s="16">
        <v>5.93715736247365</v>
      </c>
      <c r="H235" s="16">
        <v>5.667381193031</v>
      </c>
      <c r="I235" s="16">
        <v>5.30976275254612</v>
      </c>
      <c r="J235" s="16">
        <v>5.02536772966234</v>
      </c>
      <c r="K235" s="16">
        <v>4.56637457436059</v>
      </c>
      <c r="L235" s="16">
        <v>4.03719166960701</v>
      </c>
      <c r="M235" s="16">
        <v>3.60534212403064</v>
      </c>
      <c r="N235" s="16">
        <v>3.19287001426132</v>
      </c>
      <c r="O235" s="16">
        <v>2.85309521051888</v>
      </c>
      <c r="P235" s="16">
        <v>2.56461281904175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P247"/>
  <sheetViews>
    <sheetView tabSelected="1" zoomScale="75" zoomScaleNormal="75" zoomScalePageLayoutView="0" workbookViewId="0" topLeftCell="A1">
      <selection activeCell="O13" sqref="O13"/>
    </sheetView>
  </sheetViews>
  <sheetFormatPr defaultColWidth="9.33203125" defaultRowHeight="11.25"/>
  <cols>
    <col min="14" max="14" width="3.33203125" style="0" customWidth="1"/>
    <col min="15" max="15" width="12.83203125" style="0" customWidth="1"/>
    <col min="16" max="16" width="47.16015625" style="0" customWidth="1"/>
    <col min="18" max="114" width="4.5" style="0" customWidth="1"/>
  </cols>
  <sheetData>
    <row r="1" spans="15:16" ht="43.5" customHeight="1">
      <c r="O1" s="54" t="s">
        <v>254</v>
      </c>
      <c r="P1" s="55"/>
    </row>
    <row r="2" ht="27.75" customHeight="1" thickBot="1"/>
    <row r="3" spans="15:16" ht="27.75" customHeight="1" thickBot="1">
      <c r="O3" s="34">
        <v>3</v>
      </c>
      <c r="P3" s="35" t="str">
        <f>VLOOKUP($O$3,'合計特殊出生率'!$A$2:$C$236,3)</f>
        <v>Algeria</v>
      </c>
    </row>
    <row r="4" ht="9.75" customHeight="1" thickBot="1">
      <c r="P4" s="36"/>
    </row>
    <row r="5" spans="15:16" ht="27.75" customHeight="1" thickBot="1">
      <c r="O5" s="34">
        <v>91</v>
      </c>
      <c r="P5" s="35" t="str">
        <f>VLOOKUP($O$5,'合計特殊出生率'!$A$2:$C$236,3)</f>
        <v>Japan</v>
      </c>
    </row>
    <row r="6" ht="9.75" customHeight="1" thickBot="1">
      <c r="P6" s="36"/>
    </row>
    <row r="7" spans="15:16" ht="27.75" customHeight="1" thickBot="1">
      <c r="O7" s="34">
        <v>202</v>
      </c>
      <c r="P7" s="35" t="str">
        <f>VLOOKUP($O$7,'合計特殊出生率'!$A$3:$C$235,3)</f>
        <v>WORLD</v>
      </c>
    </row>
    <row r="8" ht="9.75" customHeight="1" thickBot="1">
      <c r="P8" s="36"/>
    </row>
    <row r="9" spans="15:16" ht="27.75" customHeight="1" thickBot="1">
      <c r="O9" s="34">
        <v>59</v>
      </c>
      <c r="P9" s="35" t="str">
        <f>VLOOKUP($O$9,'合計特殊出生率'!$A$2:$C$236,3)</f>
        <v>France</v>
      </c>
    </row>
    <row r="10" ht="9.75" customHeight="1" thickBot="1">
      <c r="P10" s="36"/>
    </row>
    <row r="11" spans="15:16" ht="27.75" customHeight="1" thickBot="1">
      <c r="O11" s="34">
        <v>36</v>
      </c>
      <c r="P11" s="35" t="str">
        <f>VLOOKUP($O$11,'合計特殊出生率'!$A$2:$C$236,3)</f>
        <v>China</v>
      </c>
    </row>
    <row r="12" ht="27.75" customHeight="1" thickBot="1"/>
    <row r="13" spans="15:16" ht="27.75" customHeight="1">
      <c r="O13" s="45" t="s">
        <v>227</v>
      </c>
      <c r="P13" s="46" t="s">
        <v>226</v>
      </c>
    </row>
    <row r="14" spans="15:16" ht="18" customHeight="1">
      <c r="O14" s="47">
        <v>0</v>
      </c>
      <c r="P14" s="48" t="s">
        <v>252</v>
      </c>
    </row>
    <row r="15" spans="15:16" ht="18" customHeight="1">
      <c r="O15" s="38">
        <v>1</v>
      </c>
      <c r="P15" s="39" t="s">
        <v>79</v>
      </c>
    </row>
    <row r="16" spans="15:16" ht="18" customHeight="1">
      <c r="O16" s="38">
        <v>2</v>
      </c>
      <c r="P16" s="39" t="s">
        <v>142</v>
      </c>
    </row>
    <row r="17" spans="15:16" ht="18" customHeight="1">
      <c r="O17" s="38">
        <v>3</v>
      </c>
      <c r="P17" s="39" t="s">
        <v>34</v>
      </c>
    </row>
    <row r="18" spans="15:16" ht="18" customHeight="1">
      <c r="O18" s="38">
        <v>4</v>
      </c>
      <c r="P18" s="39" t="s">
        <v>24</v>
      </c>
    </row>
    <row r="19" spans="15:16" ht="18" customHeight="1">
      <c r="O19" s="38">
        <v>5</v>
      </c>
      <c r="P19" s="39" t="s">
        <v>230</v>
      </c>
    </row>
    <row r="20" spans="15:16" ht="18" customHeight="1">
      <c r="O20" s="38">
        <v>6</v>
      </c>
      <c r="P20" s="39" t="s">
        <v>102</v>
      </c>
    </row>
    <row r="21" spans="15:16" ht="18" customHeight="1">
      <c r="O21" s="38">
        <v>7</v>
      </c>
      <c r="P21" s="39" t="s">
        <v>188</v>
      </c>
    </row>
    <row r="22" spans="15:16" ht="18" customHeight="1">
      <c r="O22" s="38">
        <v>8</v>
      </c>
      <c r="P22" s="39" t="s">
        <v>204</v>
      </c>
    </row>
    <row r="23" spans="15:16" ht="18" customHeight="1">
      <c r="O23" s="38">
        <v>9</v>
      </c>
      <c r="P23" s="39" t="s">
        <v>155</v>
      </c>
    </row>
    <row r="24" spans="3:16" ht="18" customHeight="1">
      <c r="C24" s="56" t="s">
        <v>253</v>
      </c>
      <c r="D24" s="56"/>
      <c r="E24" s="56"/>
      <c r="O24" s="38">
        <v>10</v>
      </c>
      <c r="P24" s="39" t="s">
        <v>164</v>
      </c>
    </row>
    <row r="25" spans="15:16" ht="18" customHeight="1">
      <c r="O25" s="38">
        <v>11</v>
      </c>
      <c r="P25" s="39" t="s">
        <v>103</v>
      </c>
    </row>
    <row r="26" spans="15:16" ht="18" customHeight="1">
      <c r="O26" s="38">
        <v>12</v>
      </c>
      <c r="P26" s="39" t="s">
        <v>80</v>
      </c>
    </row>
    <row r="27" spans="15:16" ht="18" customHeight="1">
      <c r="O27" s="38">
        <v>13</v>
      </c>
      <c r="P27" s="39" t="s">
        <v>101</v>
      </c>
    </row>
    <row r="28" spans="15:16" ht="18" customHeight="1">
      <c r="O28" s="38">
        <v>14</v>
      </c>
      <c r="P28" s="39" t="s">
        <v>165</v>
      </c>
    </row>
    <row r="29" spans="15:16" ht="18" customHeight="1">
      <c r="O29" s="38">
        <v>15</v>
      </c>
      <c r="P29" s="39" t="s">
        <v>156</v>
      </c>
    </row>
    <row r="30" spans="15:16" ht="18" customHeight="1">
      <c r="O30" s="38">
        <v>16</v>
      </c>
      <c r="P30" s="39" t="s">
        <v>81</v>
      </c>
    </row>
    <row r="31" spans="15:16" ht="18" customHeight="1">
      <c r="O31" s="38">
        <v>17</v>
      </c>
      <c r="P31" s="39" t="s">
        <v>189</v>
      </c>
    </row>
    <row r="32" spans="15:16" ht="18" customHeight="1">
      <c r="O32" s="38">
        <v>18</v>
      </c>
      <c r="P32" s="39" t="s">
        <v>143</v>
      </c>
    </row>
    <row r="33" spans="15:16" ht="18" customHeight="1">
      <c r="O33" s="38">
        <v>19</v>
      </c>
      <c r="P33" s="39" t="s">
        <v>41</v>
      </c>
    </row>
    <row r="34" spans="15:16" ht="18" customHeight="1">
      <c r="O34" s="38">
        <v>20</v>
      </c>
      <c r="P34" s="39" t="s">
        <v>190</v>
      </c>
    </row>
    <row r="35" spans="15:16" ht="18" customHeight="1">
      <c r="O35" s="38">
        <v>21</v>
      </c>
      <c r="P35" s="39" t="s">
        <v>179</v>
      </c>
    </row>
    <row r="36" spans="15:16" ht="18" customHeight="1">
      <c r="O36" s="38">
        <v>22</v>
      </c>
      <c r="P36" s="39" t="s">
        <v>210</v>
      </c>
    </row>
    <row r="37" spans="15:16" ht="18" customHeight="1">
      <c r="O37" s="38">
        <v>23</v>
      </c>
      <c r="P37" s="39" t="s">
        <v>89</v>
      </c>
    </row>
    <row r="38" spans="15:16" ht="18" customHeight="1">
      <c r="O38" s="38">
        <v>24</v>
      </c>
      <c r="P38" s="39" t="s">
        <v>120</v>
      </c>
    </row>
    <row r="39" spans="15:16" ht="18" customHeight="1">
      <c r="O39" s="38">
        <v>25</v>
      </c>
      <c r="P39" s="39" t="s">
        <v>94</v>
      </c>
    </row>
    <row r="40" spans="15:16" ht="18" customHeight="1">
      <c r="O40" s="38">
        <v>26</v>
      </c>
      <c r="P40" s="39" t="s">
        <v>5</v>
      </c>
    </row>
    <row r="41" spans="15:16" ht="18" customHeight="1">
      <c r="O41" s="38">
        <v>27</v>
      </c>
      <c r="P41" s="39" t="s">
        <v>119</v>
      </c>
    </row>
    <row r="42" spans="15:16" ht="18" customHeight="1">
      <c r="O42" s="38">
        <v>28</v>
      </c>
      <c r="P42" s="39" t="s">
        <v>90</v>
      </c>
    </row>
    <row r="43" spans="15:16" ht="18" customHeight="1">
      <c r="O43" s="38">
        <v>29</v>
      </c>
      <c r="P43" s="39" t="s">
        <v>25</v>
      </c>
    </row>
    <row r="44" spans="15:16" ht="18" customHeight="1">
      <c r="O44" s="38">
        <v>30</v>
      </c>
      <c r="P44" s="39" t="s">
        <v>201</v>
      </c>
    </row>
    <row r="45" spans="15:16" ht="18" customHeight="1">
      <c r="O45" s="38">
        <v>31</v>
      </c>
      <c r="P45" s="39" t="s">
        <v>231</v>
      </c>
    </row>
    <row r="46" spans="15:16" ht="18" customHeight="1">
      <c r="O46" s="38">
        <v>32</v>
      </c>
      <c r="P46" s="39" t="s">
        <v>26</v>
      </c>
    </row>
    <row r="47" spans="15:16" ht="18" customHeight="1">
      <c r="O47" s="38">
        <v>33</v>
      </c>
      <c r="P47" s="39" t="s">
        <v>87</v>
      </c>
    </row>
    <row r="48" spans="15:16" ht="18" customHeight="1">
      <c r="O48" s="38">
        <v>34</v>
      </c>
      <c r="P48" s="39" t="s">
        <v>27</v>
      </c>
    </row>
    <row r="49" spans="15:16" ht="18" customHeight="1">
      <c r="O49" s="38">
        <v>35</v>
      </c>
      <c r="P49" s="39" t="s">
        <v>191</v>
      </c>
    </row>
    <row r="50" spans="15:16" ht="18" customHeight="1">
      <c r="O50" s="38">
        <v>36</v>
      </c>
      <c r="P50" s="39" t="s">
        <v>63</v>
      </c>
    </row>
    <row r="51" spans="15:16" ht="18" customHeight="1">
      <c r="O51" s="38">
        <v>37</v>
      </c>
      <c r="P51" s="39" t="s">
        <v>70</v>
      </c>
    </row>
    <row r="52" spans="15:16" ht="18" customHeight="1">
      <c r="O52" s="38">
        <v>38</v>
      </c>
      <c r="P52" s="39" t="s">
        <v>192</v>
      </c>
    </row>
    <row r="53" spans="15:16" ht="18" customHeight="1">
      <c r="O53" s="38">
        <v>39</v>
      </c>
      <c r="P53" s="39" t="s">
        <v>6</v>
      </c>
    </row>
    <row r="54" spans="15:16" ht="18" customHeight="1">
      <c r="O54" s="38">
        <v>40</v>
      </c>
      <c r="P54" s="39" t="s">
        <v>14</v>
      </c>
    </row>
    <row r="55" spans="15:16" ht="18" customHeight="1">
      <c r="O55" s="38">
        <v>41</v>
      </c>
      <c r="P55" s="39" t="s">
        <v>28</v>
      </c>
    </row>
    <row r="56" spans="15:16" ht="18" customHeight="1">
      <c r="O56" s="38">
        <v>42</v>
      </c>
      <c r="P56" s="39" t="s">
        <v>29</v>
      </c>
    </row>
    <row r="57" spans="15:16" ht="18" customHeight="1">
      <c r="O57" s="38">
        <v>43</v>
      </c>
      <c r="P57" s="39" t="s">
        <v>180</v>
      </c>
    </row>
    <row r="58" spans="15:16" ht="18" customHeight="1">
      <c r="O58" s="38">
        <v>44</v>
      </c>
      <c r="P58" s="39" t="s">
        <v>144</v>
      </c>
    </row>
    <row r="59" spans="15:16" ht="18" customHeight="1">
      <c r="O59" s="38">
        <v>45</v>
      </c>
      <c r="P59" s="39" t="s">
        <v>166</v>
      </c>
    </row>
    <row r="60" spans="15:16" ht="18" customHeight="1">
      <c r="O60" s="38">
        <v>46</v>
      </c>
      <c r="P60" s="39" t="s">
        <v>104</v>
      </c>
    </row>
    <row r="61" spans="15:16" ht="18" customHeight="1">
      <c r="O61" s="38">
        <v>47</v>
      </c>
      <c r="P61" s="39" t="s">
        <v>121</v>
      </c>
    </row>
    <row r="62" spans="15:16" ht="18" customHeight="1">
      <c r="O62" s="38">
        <v>48</v>
      </c>
      <c r="P62" s="39" t="s">
        <v>47</v>
      </c>
    </row>
    <row r="63" spans="15:16" ht="18" customHeight="1">
      <c r="O63" s="38">
        <v>49</v>
      </c>
      <c r="P63" s="39" t="s">
        <v>131</v>
      </c>
    </row>
    <row r="64" spans="15:16" ht="18" customHeight="1">
      <c r="O64" s="38">
        <v>50</v>
      </c>
      <c r="P64" s="39" t="s">
        <v>167</v>
      </c>
    </row>
    <row r="65" spans="15:16" ht="18" customHeight="1">
      <c r="O65" s="38">
        <v>51</v>
      </c>
      <c r="P65" s="39" t="s">
        <v>193</v>
      </c>
    </row>
    <row r="66" spans="15:16" ht="18" customHeight="1">
      <c r="O66" s="38">
        <v>52</v>
      </c>
      <c r="P66" s="39" t="s">
        <v>181</v>
      </c>
    </row>
    <row r="67" spans="15:16" ht="18" customHeight="1">
      <c r="O67" s="38">
        <v>53</v>
      </c>
      <c r="P67" s="39" t="s">
        <v>30</v>
      </c>
    </row>
    <row r="68" spans="15:16" ht="18" customHeight="1">
      <c r="O68" s="38">
        <v>54</v>
      </c>
      <c r="P68" s="39" t="s">
        <v>9</v>
      </c>
    </row>
    <row r="69" spans="15:16" ht="18" customHeight="1">
      <c r="O69" s="38">
        <v>55</v>
      </c>
      <c r="P69" s="39" t="s">
        <v>8</v>
      </c>
    </row>
    <row r="70" spans="15:16" ht="18" customHeight="1">
      <c r="O70" s="38">
        <v>56</v>
      </c>
      <c r="P70" s="39" t="s">
        <v>132</v>
      </c>
    </row>
    <row r="71" spans="15:16" ht="18" customHeight="1">
      <c r="O71" s="38">
        <v>57</v>
      </c>
      <c r="P71" s="39" t="s">
        <v>207</v>
      </c>
    </row>
    <row r="72" spans="15:16" ht="18" customHeight="1">
      <c r="O72" s="38">
        <v>58</v>
      </c>
      <c r="P72" s="39" t="s">
        <v>133</v>
      </c>
    </row>
    <row r="73" spans="15:16" ht="18" customHeight="1">
      <c r="O73" s="38">
        <v>59</v>
      </c>
      <c r="P73" s="39" t="s">
        <v>157</v>
      </c>
    </row>
    <row r="74" spans="15:16" ht="18" customHeight="1">
      <c r="O74" s="38">
        <v>60</v>
      </c>
      <c r="P74" s="39" t="s">
        <v>194</v>
      </c>
    </row>
    <row r="75" spans="15:16" ht="18" customHeight="1">
      <c r="O75" s="38">
        <v>61</v>
      </c>
      <c r="P75" s="39" t="s">
        <v>216</v>
      </c>
    </row>
    <row r="76" spans="15:16" ht="18" customHeight="1">
      <c r="O76" s="38">
        <v>62</v>
      </c>
      <c r="P76" s="39" t="s">
        <v>7</v>
      </c>
    </row>
    <row r="77" spans="15:16" ht="18" customHeight="1">
      <c r="O77" s="38">
        <v>63</v>
      </c>
      <c r="P77" s="39" t="s">
        <v>31</v>
      </c>
    </row>
    <row r="78" spans="15:16" ht="18" customHeight="1">
      <c r="O78" s="38">
        <v>64</v>
      </c>
      <c r="P78" s="39" t="s">
        <v>105</v>
      </c>
    </row>
    <row r="79" spans="15:16" ht="18" customHeight="1">
      <c r="O79" s="38">
        <v>65</v>
      </c>
      <c r="P79" s="39" t="s">
        <v>50</v>
      </c>
    </row>
    <row r="80" spans="15:16" ht="18" customHeight="1">
      <c r="O80" s="38">
        <v>66</v>
      </c>
      <c r="P80" s="39" t="s">
        <v>232</v>
      </c>
    </row>
    <row r="81" spans="15:16" ht="18" customHeight="1">
      <c r="O81" s="38">
        <v>67</v>
      </c>
      <c r="P81" s="39" t="s">
        <v>158</v>
      </c>
    </row>
    <row r="82" spans="15:16" ht="18" customHeight="1">
      <c r="O82" s="38">
        <v>68</v>
      </c>
      <c r="P82" s="39" t="s">
        <v>51</v>
      </c>
    </row>
    <row r="83" spans="15:16" ht="18" customHeight="1">
      <c r="O83" s="38">
        <v>69</v>
      </c>
      <c r="P83" s="39" t="s">
        <v>233</v>
      </c>
    </row>
    <row r="84" spans="15:16" ht="18" customHeight="1">
      <c r="O84" s="38">
        <v>70</v>
      </c>
      <c r="P84" s="39" t="s">
        <v>145</v>
      </c>
    </row>
    <row r="85" spans="15:16" ht="18" customHeight="1">
      <c r="O85" s="38">
        <v>71</v>
      </c>
      <c r="P85" s="39" t="s">
        <v>168</v>
      </c>
    </row>
    <row r="86" spans="15:16" ht="18" customHeight="1">
      <c r="O86" s="38">
        <v>72</v>
      </c>
      <c r="P86" s="39" t="s">
        <v>169</v>
      </c>
    </row>
    <row r="87" spans="15:16" ht="18" customHeight="1">
      <c r="O87" s="38">
        <v>73</v>
      </c>
      <c r="P87" s="39" t="s">
        <v>213</v>
      </c>
    </row>
    <row r="88" spans="15:16" ht="18" customHeight="1">
      <c r="O88" s="38">
        <v>74</v>
      </c>
      <c r="P88" s="39" t="s">
        <v>182</v>
      </c>
    </row>
    <row r="89" spans="15:16" ht="18" customHeight="1">
      <c r="O89" s="38">
        <v>75</v>
      </c>
      <c r="P89" s="39" t="s">
        <v>52</v>
      </c>
    </row>
    <row r="90" spans="15:16" ht="18" customHeight="1">
      <c r="O90" s="38">
        <v>76</v>
      </c>
      <c r="P90" s="39" t="s">
        <v>195</v>
      </c>
    </row>
    <row r="91" spans="15:16" ht="18" customHeight="1">
      <c r="O91" s="38">
        <v>77</v>
      </c>
      <c r="P91" s="39" t="s">
        <v>170</v>
      </c>
    </row>
    <row r="92" spans="15:16" ht="18" customHeight="1">
      <c r="O92" s="38">
        <v>78</v>
      </c>
      <c r="P92" s="39" t="s">
        <v>183</v>
      </c>
    </row>
    <row r="93" spans="15:16" ht="18" customHeight="1">
      <c r="O93" s="38">
        <v>79</v>
      </c>
      <c r="P93" s="39" t="s">
        <v>64</v>
      </c>
    </row>
    <row r="94" spans="15:16" ht="18" customHeight="1">
      <c r="O94" s="38">
        <v>80</v>
      </c>
      <c r="P94" s="39" t="s">
        <v>122</v>
      </c>
    </row>
    <row r="95" spans="15:16" ht="18" customHeight="1">
      <c r="O95" s="38">
        <v>81</v>
      </c>
      <c r="P95" s="39" t="s">
        <v>134</v>
      </c>
    </row>
    <row r="96" spans="15:16" ht="18" customHeight="1">
      <c r="O96" s="38">
        <v>82</v>
      </c>
      <c r="P96" s="39" t="s">
        <v>82</v>
      </c>
    </row>
    <row r="97" spans="15:16" ht="18" customHeight="1">
      <c r="O97" s="38">
        <v>83</v>
      </c>
      <c r="P97" s="39" t="s">
        <v>91</v>
      </c>
    </row>
    <row r="98" spans="15:16" ht="18" customHeight="1">
      <c r="O98" s="38">
        <v>84</v>
      </c>
      <c r="P98" s="39" t="s">
        <v>83</v>
      </c>
    </row>
    <row r="99" spans="15:16" ht="18" customHeight="1">
      <c r="O99" s="38">
        <v>85</v>
      </c>
      <c r="P99" s="39" t="s">
        <v>106</v>
      </c>
    </row>
    <row r="100" spans="15:16" ht="18" customHeight="1">
      <c r="O100" s="38">
        <v>86</v>
      </c>
      <c r="P100" s="39" t="s">
        <v>135</v>
      </c>
    </row>
    <row r="101" spans="15:16" ht="18" customHeight="1">
      <c r="O101" s="38">
        <v>87</v>
      </c>
      <c r="P101" s="39" t="s">
        <v>107</v>
      </c>
    </row>
    <row r="102" spans="15:16" ht="18" customHeight="1">
      <c r="O102" s="38">
        <v>88</v>
      </c>
      <c r="P102" s="39" t="s">
        <v>146</v>
      </c>
    </row>
    <row r="103" spans="15:16" ht="18" customHeight="1">
      <c r="O103" s="38">
        <v>89</v>
      </c>
      <c r="P103" s="39" t="s">
        <v>49</v>
      </c>
    </row>
    <row r="104" spans="15:16" ht="18" customHeight="1">
      <c r="O104" s="38">
        <v>90</v>
      </c>
      <c r="P104" s="39" t="s">
        <v>171</v>
      </c>
    </row>
    <row r="105" spans="15:16" ht="18" customHeight="1">
      <c r="O105" s="42">
        <v>91</v>
      </c>
      <c r="P105" s="43" t="s">
        <v>67</v>
      </c>
    </row>
    <row r="106" spans="15:16" ht="18" customHeight="1">
      <c r="O106" s="38">
        <v>92</v>
      </c>
      <c r="P106" s="39" t="s">
        <v>73</v>
      </c>
    </row>
    <row r="107" spans="15:16" ht="18" customHeight="1">
      <c r="O107" s="38">
        <v>93</v>
      </c>
      <c r="P107" s="39" t="s">
        <v>108</v>
      </c>
    </row>
    <row r="108" spans="15:16" ht="18" customHeight="1">
      <c r="O108" s="38">
        <v>94</v>
      </c>
      <c r="P108" s="39" t="s">
        <v>10</v>
      </c>
    </row>
    <row r="109" spans="15:16" ht="18" customHeight="1">
      <c r="O109" s="38">
        <v>95</v>
      </c>
      <c r="P109" s="39" t="s">
        <v>66</v>
      </c>
    </row>
    <row r="110" spans="15:16" ht="18" customHeight="1">
      <c r="O110" s="38">
        <v>96</v>
      </c>
      <c r="P110" s="39" t="s">
        <v>69</v>
      </c>
    </row>
    <row r="111" spans="15:16" ht="18" customHeight="1">
      <c r="O111" s="38">
        <v>97</v>
      </c>
      <c r="P111" s="39" t="s">
        <v>109</v>
      </c>
    </row>
    <row r="112" spans="15:16" ht="18" customHeight="1">
      <c r="O112" s="38">
        <v>98</v>
      </c>
      <c r="P112" s="39" t="s">
        <v>74</v>
      </c>
    </row>
    <row r="113" spans="15:16" ht="18" customHeight="1">
      <c r="O113" s="38">
        <v>99</v>
      </c>
      <c r="P113" s="39" t="s">
        <v>92</v>
      </c>
    </row>
    <row r="114" spans="15:16" ht="18" customHeight="1">
      <c r="O114" s="38">
        <v>100</v>
      </c>
      <c r="P114" s="39" t="s">
        <v>110</v>
      </c>
    </row>
    <row r="115" spans="15:16" ht="18" customHeight="1">
      <c r="O115" s="38">
        <v>101</v>
      </c>
      <c r="P115" s="39" t="s">
        <v>42</v>
      </c>
    </row>
    <row r="116" spans="15:16" ht="18" customHeight="1">
      <c r="O116" s="38">
        <v>102</v>
      </c>
      <c r="P116" s="39" t="s">
        <v>136</v>
      </c>
    </row>
    <row r="117" spans="15:16" ht="18" customHeight="1">
      <c r="O117" s="38">
        <v>103</v>
      </c>
      <c r="P117" s="39" t="s">
        <v>54</v>
      </c>
    </row>
    <row r="118" spans="15:16" ht="18" customHeight="1">
      <c r="O118" s="38">
        <v>104</v>
      </c>
      <c r="P118" s="39" t="s">
        <v>234</v>
      </c>
    </row>
    <row r="119" spans="15:16" ht="18" customHeight="1">
      <c r="O119" s="38">
        <v>105</v>
      </c>
      <c r="P119" s="39" t="s">
        <v>137</v>
      </c>
    </row>
    <row r="120" spans="15:16" ht="18" customHeight="1">
      <c r="O120" s="38">
        <v>106</v>
      </c>
      <c r="P120" s="39" t="s">
        <v>159</v>
      </c>
    </row>
    <row r="121" spans="15:16" ht="18" customHeight="1">
      <c r="O121" s="38">
        <v>107</v>
      </c>
      <c r="P121" s="39" t="s">
        <v>65</v>
      </c>
    </row>
    <row r="122" spans="15:16" ht="18" customHeight="1">
      <c r="O122" s="38">
        <v>108</v>
      </c>
      <c r="P122" s="39" t="s">
        <v>11</v>
      </c>
    </row>
    <row r="123" spans="15:16" ht="18" customHeight="1">
      <c r="O123" s="38">
        <v>109</v>
      </c>
      <c r="P123" s="39" t="s">
        <v>12</v>
      </c>
    </row>
    <row r="124" spans="15:16" ht="18" customHeight="1">
      <c r="O124" s="38">
        <v>110</v>
      </c>
      <c r="P124" s="39" t="s">
        <v>93</v>
      </c>
    </row>
    <row r="125" spans="15:16" ht="18" customHeight="1">
      <c r="O125" s="38">
        <v>111</v>
      </c>
      <c r="P125" s="39" t="s">
        <v>84</v>
      </c>
    </row>
    <row r="126" spans="15:16" ht="18" customHeight="1">
      <c r="O126" s="38">
        <v>112</v>
      </c>
      <c r="P126" s="39" t="s">
        <v>55</v>
      </c>
    </row>
    <row r="127" spans="15:16" ht="18" customHeight="1">
      <c r="O127" s="38">
        <v>113</v>
      </c>
      <c r="P127" s="39" t="s">
        <v>147</v>
      </c>
    </row>
    <row r="128" spans="15:16" ht="18" customHeight="1">
      <c r="O128" s="38">
        <v>114</v>
      </c>
      <c r="P128" s="39" t="s">
        <v>172</v>
      </c>
    </row>
    <row r="129" spans="15:16" ht="18" customHeight="1">
      <c r="O129" s="38">
        <v>115</v>
      </c>
      <c r="P129" s="39" t="s">
        <v>56</v>
      </c>
    </row>
    <row r="130" spans="15:16" ht="18" customHeight="1">
      <c r="O130" s="38">
        <v>116</v>
      </c>
      <c r="P130" s="39" t="s">
        <v>13</v>
      </c>
    </row>
    <row r="131" spans="15:16" ht="18" customHeight="1">
      <c r="O131" s="38">
        <v>117</v>
      </c>
      <c r="P131" s="39" t="s">
        <v>184</v>
      </c>
    </row>
    <row r="132" spans="15:16" ht="18" customHeight="1">
      <c r="O132" s="38">
        <v>118</v>
      </c>
      <c r="P132" s="39" t="s">
        <v>68</v>
      </c>
    </row>
    <row r="133" spans="15:16" ht="18" customHeight="1">
      <c r="O133" s="38">
        <v>119</v>
      </c>
      <c r="P133" s="39" t="s">
        <v>124</v>
      </c>
    </row>
    <row r="134" spans="15:16" ht="18" customHeight="1">
      <c r="O134" s="38">
        <v>120</v>
      </c>
      <c r="P134" s="39" t="s">
        <v>148</v>
      </c>
    </row>
    <row r="135" spans="15:16" ht="18" customHeight="1">
      <c r="O135" s="38">
        <v>121</v>
      </c>
      <c r="P135" s="39" t="s">
        <v>36</v>
      </c>
    </row>
    <row r="136" spans="15:16" ht="18" customHeight="1">
      <c r="O136" s="38">
        <v>122</v>
      </c>
      <c r="P136" s="39" t="s">
        <v>15</v>
      </c>
    </row>
    <row r="137" spans="15:16" ht="18" customHeight="1">
      <c r="O137" s="38">
        <v>123</v>
      </c>
      <c r="P137" s="39" t="s">
        <v>111</v>
      </c>
    </row>
    <row r="138" spans="15:16" ht="18" customHeight="1">
      <c r="O138" s="38">
        <v>124</v>
      </c>
      <c r="P138" s="39" t="s">
        <v>43</v>
      </c>
    </row>
    <row r="139" spans="15:16" ht="18" customHeight="1">
      <c r="O139" s="38">
        <v>125</v>
      </c>
      <c r="P139" s="39" t="s">
        <v>85</v>
      </c>
    </row>
    <row r="140" spans="15:16" ht="18" customHeight="1">
      <c r="O140" s="38">
        <v>126</v>
      </c>
      <c r="P140" s="39" t="s">
        <v>160</v>
      </c>
    </row>
    <row r="141" spans="15:16" ht="18" customHeight="1">
      <c r="O141" s="38">
        <v>127</v>
      </c>
      <c r="P141" s="39" t="s">
        <v>235</v>
      </c>
    </row>
    <row r="142" spans="15:16" ht="18" customHeight="1">
      <c r="O142" s="38">
        <v>128</v>
      </c>
      <c r="P142" s="39" t="s">
        <v>163</v>
      </c>
    </row>
    <row r="143" spans="15:16" ht="18" customHeight="1">
      <c r="O143" s="38">
        <v>129</v>
      </c>
      <c r="P143" s="39" t="s">
        <v>208</v>
      </c>
    </row>
    <row r="144" spans="15:16" ht="18" customHeight="1">
      <c r="O144" s="38">
        <v>130</v>
      </c>
      <c r="P144" s="39" t="s">
        <v>211</v>
      </c>
    </row>
    <row r="145" spans="15:16" ht="18" customHeight="1">
      <c r="O145" s="38">
        <v>131</v>
      </c>
      <c r="P145" s="39" t="s">
        <v>205</v>
      </c>
    </row>
    <row r="146" spans="15:16" ht="18" customHeight="1">
      <c r="O146" s="38">
        <v>132</v>
      </c>
      <c r="P146" s="39" t="s">
        <v>185</v>
      </c>
    </row>
    <row r="147" spans="15:16" ht="18" customHeight="1">
      <c r="O147" s="38">
        <v>133</v>
      </c>
      <c r="P147" s="39" t="s">
        <v>57</v>
      </c>
    </row>
    <row r="148" spans="15:16" ht="18" customHeight="1">
      <c r="O148" s="38">
        <v>134</v>
      </c>
      <c r="P148" s="39" t="s">
        <v>58</v>
      </c>
    </row>
    <row r="149" spans="15:16" ht="18" customHeight="1">
      <c r="O149" s="38">
        <v>135</v>
      </c>
      <c r="P149" s="39" t="s">
        <v>138</v>
      </c>
    </row>
    <row r="150" spans="15:16" ht="18" customHeight="1">
      <c r="O150" s="38">
        <v>136</v>
      </c>
      <c r="P150" s="39" t="s">
        <v>214</v>
      </c>
    </row>
    <row r="151" spans="15:16" ht="18" customHeight="1">
      <c r="O151" s="38">
        <v>137</v>
      </c>
      <c r="P151" s="39" t="s">
        <v>86</v>
      </c>
    </row>
    <row r="152" spans="15:16" ht="18" customHeight="1">
      <c r="O152" s="38">
        <v>138</v>
      </c>
      <c r="P152" s="39" t="s">
        <v>186</v>
      </c>
    </row>
    <row r="153" spans="15:16" ht="18" customHeight="1">
      <c r="O153" s="38">
        <v>139</v>
      </c>
      <c r="P153" s="39" t="s">
        <v>209</v>
      </c>
    </row>
    <row r="154" spans="15:16" ht="18" customHeight="1">
      <c r="O154" s="38">
        <v>140</v>
      </c>
      <c r="P154" s="39" t="s">
        <v>196</v>
      </c>
    </row>
    <row r="155" spans="15:16" ht="18" customHeight="1">
      <c r="O155" s="38">
        <v>141</v>
      </c>
      <c r="P155" s="39" t="s">
        <v>197</v>
      </c>
    </row>
    <row r="156" spans="15:16" ht="18" customHeight="1">
      <c r="O156" s="38">
        <v>142</v>
      </c>
      <c r="P156" s="39" t="s">
        <v>95</v>
      </c>
    </row>
    <row r="157" spans="15:16" ht="18" customHeight="1">
      <c r="O157" s="38">
        <v>143</v>
      </c>
      <c r="P157" s="39" t="s">
        <v>123</v>
      </c>
    </row>
    <row r="158" spans="15:16" ht="18" customHeight="1">
      <c r="O158" s="38">
        <v>144</v>
      </c>
      <c r="P158" s="39" t="s">
        <v>149</v>
      </c>
    </row>
    <row r="159" spans="15:16" ht="18" customHeight="1">
      <c r="O159" s="38">
        <v>145</v>
      </c>
      <c r="P159" s="39" t="s">
        <v>53</v>
      </c>
    </row>
    <row r="160" spans="15:16" ht="18" customHeight="1">
      <c r="O160" s="38">
        <v>146</v>
      </c>
      <c r="P160" s="39" t="s">
        <v>98</v>
      </c>
    </row>
    <row r="161" spans="15:16" ht="18" customHeight="1">
      <c r="O161" s="38">
        <v>147</v>
      </c>
      <c r="P161" s="39" t="s">
        <v>173</v>
      </c>
    </row>
    <row r="162" spans="15:16" ht="18" customHeight="1">
      <c r="O162" s="38">
        <v>148</v>
      </c>
      <c r="P162" s="39" t="s">
        <v>112</v>
      </c>
    </row>
    <row r="163" spans="15:16" ht="18" customHeight="1">
      <c r="O163" s="38">
        <v>149</v>
      </c>
      <c r="P163" s="39" t="s">
        <v>16</v>
      </c>
    </row>
    <row r="164" spans="15:16" ht="18" customHeight="1">
      <c r="O164" s="38">
        <v>150</v>
      </c>
      <c r="P164" s="39" t="s">
        <v>125</v>
      </c>
    </row>
    <row r="165" spans="15:16" ht="18" customHeight="1">
      <c r="O165" s="38">
        <v>151</v>
      </c>
      <c r="P165" s="39" t="s">
        <v>126</v>
      </c>
    </row>
    <row r="166" spans="15:16" ht="18" customHeight="1">
      <c r="O166" s="38">
        <v>152</v>
      </c>
      <c r="P166" s="39" t="s">
        <v>17</v>
      </c>
    </row>
    <row r="167" spans="15:16" ht="18" customHeight="1">
      <c r="O167" s="38">
        <v>153</v>
      </c>
      <c r="P167" s="39" t="s">
        <v>174</v>
      </c>
    </row>
    <row r="168" spans="15:16" ht="18" customHeight="1">
      <c r="O168" s="38">
        <v>154</v>
      </c>
      <c r="P168" s="39" t="s">
        <v>175</v>
      </c>
    </row>
    <row r="169" spans="15:16" ht="18" customHeight="1">
      <c r="O169" s="38">
        <v>155</v>
      </c>
      <c r="P169" s="39" t="s">
        <v>32</v>
      </c>
    </row>
    <row r="170" spans="15:16" ht="18" customHeight="1">
      <c r="O170" s="38">
        <v>156</v>
      </c>
      <c r="P170" s="39" t="s">
        <v>113</v>
      </c>
    </row>
    <row r="171" spans="15:16" ht="18" customHeight="1">
      <c r="O171" s="38">
        <v>157</v>
      </c>
      <c r="P171" s="39" t="s">
        <v>59</v>
      </c>
    </row>
    <row r="172" spans="15:16" ht="18" customHeight="1">
      <c r="O172" s="38">
        <v>158</v>
      </c>
      <c r="P172" s="39" t="s">
        <v>150</v>
      </c>
    </row>
    <row r="173" spans="15:16" ht="18" customHeight="1">
      <c r="O173" s="38">
        <v>159</v>
      </c>
      <c r="P173" s="39" t="s">
        <v>236</v>
      </c>
    </row>
    <row r="174" spans="15:16" ht="18" customHeight="1">
      <c r="O174" s="38">
        <v>160</v>
      </c>
      <c r="P174" s="39" t="s">
        <v>60</v>
      </c>
    </row>
    <row r="175" spans="15:16" ht="18" customHeight="1">
      <c r="O175" s="38">
        <v>161</v>
      </c>
      <c r="P175" s="39" t="s">
        <v>96</v>
      </c>
    </row>
    <row r="176" spans="15:16" ht="18" customHeight="1">
      <c r="O176" s="38">
        <v>162</v>
      </c>
      <c r="P176" s="39" t="s">
        <v>127</v>
      </c>
    </row>
    <row r="177" spans="15:16" ht="18" customHeight="1">
      <c r="O177" s="38">
        <v>163</v>
      </c>
      <c r="P177" s="39" t="s">
        <v>99</v>
      </c>
    </row>
    <row r="178" spans="15:16" ht="18" customHeight="1">
      <c r="O178" s="38">
        <v>164</v>
      </c>
      <c r="P178" s="39" t="s">
        <v>151</v>
      </c>
    </row>
    <row r="179" spans="15:16" ht="18" customHeight="1">
      <c r="O179" s="38">
        <v>165</v>
      </c>
      <c r="P179" s="39" t="s">
        <v>18</v>
      </c>
    </row>
    <row r="180" spans="15:16" ht="18" customHeight="1">
      <c r="O180" s="38">
        <v>166</v>
      </c>
      <c r="P180" s="39" t="s">
        <v>44</v>
      </c>
    </row>
    <row r="181" spans="15:16" ht="18" customHeight="1">
      <c r="O181" s="38">
        <v>167</v>
      </c>
      <c r="P181" s="39" t="s">
        <v>22</v>
      </c>
    </row>
    <row r="182" spans="15:16" ht="18" customHeight="1">
      <c r="O182" s="38">
        <v>168</v>
      </c>
      <c r="P182" s="39" t="s">
        <v>152</v>
      </c>
    </row>
    <row r="183" spans="15:16" ht="18" customHeight="1">
      <c r="O183" s="38">
        <v>169</v>
      </c>
      <c r="P183" s="39" t="s">
        <v>237</v>
      </c>
    </row>
    <row r="184" spans="15:16" ht="18" customHeight="1">
      <c r="O184" s="38">
        <v>170</v>
      </c>
      <c r="P184" s="39" t="s">
        <v>37</v>
      </c>
    </row>
    <row r="185" spans="15:16" ht="18" customHeight="1">
      <c r="O185" s="38">
        <v>171</v>
      </c>
      <c r="P185" s="39" t="s">
        <v>39</v>
      </c>
    </row>
    <row r="186" spans="15:16" ht="18" customHeight="1">
      <c r="O186" s="38">
        <v>172</v>
      </c>
      <c r="P186" s="39" t="s">
        <v>198</v>
      </c>
    </row>
    <row r="187" spans="15:16" ht="18" customHeight="1">
      <c r="O187" s="38">
        <v>173</v>
      </c>
      <c r="P187" s="39" t="s">
        <v>45</v>
      </c>
    </row>
    <row r="188" spans="15:16" ht="18" customHeight="1">
      <c r="O188" s="38">
        <v>174</v>
      </c>
      <c r="P188" s="39" t="s">
        <v>139</v>
      </c>
    </row>
    <row r="189" spans="15:16" ht="18" customHeight="1">
      <c r="O189" s="38">
        <v>175</v>
      </c>
      <c r="P189" s="39" t="s">
        <v>161</v>
      </c>
    </row>
    <row r="190" spans="15:16" ht="18" customHeight="1">
      <c r="O190" s="38">
        <v>176</v>
      </c>
      <c r="P190" s="39" t="s">
        <v>114</v>
      </c>
    </row>
    <row r="191" spans="15:16" ht="18" customHeight="1">
      <c r="O191" s="38">
        <v>177</v>
      </c>
      <c r="P191" s="39" t="s">
        <v>75</v>
      </c>
    </row>
    <row r="192" spans="15:16" ht="18" customHeight="1">
      <c r="O192" s="38">
        <v>178</v>
      </c>
      <c r="P192" s="39" t="s">
        <v>97</v>
      </c>
    </row>
    <row r="193" spans="15:16" ht="18" customHeight="1">
      <c r="O193" s="38">
        <v>179</v>
      </c>
      <c r="P193" s="39" t="s">
        <v>61</v>
      </c>
    </row>
    <row r="194" spans="15:16" ht="18" customHeight="1">
      <c r="O194" s="38">
        <v>180</v>
      </c>
      <c r="P194" s="39" t="s">
        <v>218</v>
      </c>
    </row>
    <row r="195" spans="15:16" ht="18" customHeight="1">
      <c r="O195" s="38">
        <v>181</v>
      </c>
      <c r="P195" s="39" t="s">
        <v>176</v>
      </c>
    </row>
    <row r="196" spans="15:16" ht="18" customHeight="1">
      <c r="O196" s="38">
        <v>182</v>
      </c>
      <c r="P196" s="39" t="s">
        <v>116</v>
      </c>
    </row>
    <row r="197" spans="15:16" ht="18" customHeight="1">
      <c r="O197" s="38">
        <v>183</v>
      </c>
      <c r="P197" s="39" t="s">
        <v>38</v>
      </c>
    </row>
    <row r="198" spans="15:16" ht="18" customHeight="1">
      <c r="O198" s="38">
        <v>184</v>
      </c>
      <c r="P198" s="39" t="s">
        <v>115</v>
      </c>
    </row>
    <row r="199" spans="15:16" ht="18" customHeight="1">
      <c r="O199" s="38">
        <v>185</v>
      </c>
      <c r="P199" s="39" t="s">
        <v>76</v>
      </c>
    </row>
    <row r="200" spans="15:16" ht="18" customHeight="1">
      <c r="O200" s="38">
        <v>186</v>
      </c>
      <c r="P200" s="39" t="s">
        <v>19</v>
      </c>
    </row>
    <row r="201" spans="15:16" ht="18" customHeight="1">
      <c r="O201" s="38">
        <v>187</v>
      </c>
      <c r="P201" s="39" t="s">
        <v>128</v>
      </c>
    </row>
    <row r="202" spans="15:16" ht="18" customHeight="1">
      <c r="O202" s="38">
        <v>188</v>
      </c>
      <c r="P202" s="39" t="s">
        <v>153</v>
      </c>
    </row>
    <row r="203" spans="15:16" ht="18" customHeight="1">
      <c r="O203" s="38">
        <v>189</v>
      </c>
      <c r="P203" s="39" t="s">
        <v>35</v>
      </c>
    </row>
    <row r="204" spans="15:16" ht="18" customHeight="1">
      <c r="O204" s="38">
        <v>190</v>
      </c>
      <c r="P204" s="39" t="s">
        <v>140</v>
      </c>
    </row>
    <row r="205" spans="15:16" ht="18" customHeight="1">
      <c r="O205" s="38">
        <v>191</v>
      </c>
      <c r="P205" s="39" t="s">
        <v>130</v>
      </c>
    </row>
    <row r="206" spans="15:16" ht="18" customHeight="1">
      <c r="O206" s="38">
        <v>192</v>
      </c>
      <c r="P206" s="39" t="s">
        <v>20</v>
      </c>
    </row>
    <row r="207" spans="15:16" ht="18" customHeight="1">
      <c r="O207" s="38">
        <v>193</v>
      </c>
      <c r="P207" s="39" t="s">
        <v>202</v>
      </c>
    </row>
    <row r="208" spans="15:16" ht="18" customHeight="1">
      <c r="O208" s="38">
        <v>194</v>
      </c>
      <c r="P208" s="39" t="s">
        <v>177</v>
      </c>
    </row>
    <row r="209" spans="15:16" ht="18" customHeight="1">
      <c r="O209" s="38">
        <v>195</v>
      </c>
      <c r="P209" s="39" t="s">
        <v>48</v>
      </c>
    </row>
    <row r="210" spans="15:16" ht="18" customHeight="1">
      <c r="O210" s="38">
        <v>196</v>
      </c>
      <c r="P210" s="39" t="s">
        <v>199</v>
      </c>
    </row>
    <row r="211" spans="15:16" ht="18" customHeight="1">
      <c r="O211" s="38">
        <v>197</v>
      </c>
      <c r="P211" s="39" t="s">
        <v>77</v>
      </c>
    </row>
    <row r="212" spans="15:16" ht="18" customHeight="1">
      <c r="O212" s="38">
        <v>198</v>
      </c>
      <c r="P212" s="39" t="s">
        <v>200</v>
      </c>
    </row>
    <row r="213" spans="15:16" ht="18" customHeight="1">
      <c r="O213" s="38">
        <v>199</v>
      </c>
      <c r="P213" s="39" t="s">
        <v>217</v>
      </c>
    </row>
    <row r="214" spans="15:16" ht="18" customHeight="1">
      <c r="O214" s="38">
        <v>200</v>
      </c>
      <c r="P214" s="39" t="s">
        <v>117</v>
      </c>
    </row>
    <row r="215" spans="15:16" ht="18" customHeight="1">
      <c r="O215" s="38">
        <v>201</v>
      </c>
      <c r="P215" s="39" t="s">
        <v>21</v>
      </c>
    </row>
    <row r="216" spans="15:16" ht="18" customHeight="1">
      <c r="O216" s="42">
        <v>202</v>
      </c>
      <c r="P216" s="44" t="s">
        <v>219</v>
      </c>
    </row>
    <row r="217" spans="15:16" ht="18" customHeight="1">
      <c r="O217" s="38">
        <v>203</v>
      </c>
      <c r="P217" s="40" t="s">
        <v>1</v>
      </c>
    </row>
    <row r="218" spans="15:16" ht="18" customHeight="1">
      <c r="O218" s="38">
        <v>204</v>
      </c>
      <c r="P218" s="40" t="s">
        <v>2</v>
      </c>
    </row>
    <row r="219" spans="15:16" ht="18" customHeight="1">
      <c r="O219" s="38">
        <v>205</v>
      </c>
      <c r="P219" s="40" t="s">
        <v>220</v>
      </c>
    </row>
    <row r="220" spans="15:16" ht="18" customHeight="1">
      <c r="O220" s="38">
        <v>206</v>
      </c>
      <c r="P220" s="40" t="s">
        <v>223</v>
      </c>
    </row>
    <row r="221" spans="15:16" ht="18" customHeight="1">
      <c r="O221" s="38">
        <v>207</v>
      </c>
      <c r="P221" s="40" t="s">
        <v>224</v>
      </c>
    </row>
    <row r="222" spans="15:16" ht="18" customHeight="1">
      <c r="O222" s="38">
        <v>208</v>
      </c>
      <c r="P222" s="40" t="s">
        <v>62</v>
      </c>
    </row>
    <row r="223" spans="15:16" ht="18" customHeight="1">
      <c r="O223" s="38">
        <v>209</v>
      </c>
      <c r="P223" s="40" t="s">
        <v>222</v>
      </c>
    </row>
    <row r="224" spans="15:16" ht="18" customHeight="1">
      <c r="O224" s="38">
        <v>210</v>
      </c>
      <c r="P224" s="40" t="s">
        <v>225</v>
      </c>
    </row>
    <row r="225" spans="15:16" ht="18" customHeight="1">
      <c r="O225" s="38">
        <v>211</v>
      </c>
      <c r="P225" s="40" t="s">
        <v>4</v>
      </c>
    </row>
    <row r="226" spans="15:16" ht="18" customHeight="1">
      <c r="O226" s="38">
        <v>212</v>
      </c>
      <c r="P226" s="40" t="s">
        <v>23</v>
      </c>
    </row>
    <row r="227" spans="15:16" ht="18" customHeight="1">
      <c r="O227" s="38">
        <v>213</v>
      </c>
      <c r="P227" s="40" t="s">
        <v>33</v>
      </c>
    </row>
    <row r="228" spans="15:16" ht="18" customHeight="1">
      <c r="O228" s="38">
        <v>214</v>
      </c>
      <c r="P228" s="40" t="s">
        <v>40</v>
      </c>
    </row>
    <row r="229" spans="15:16" ht="18" customHeight="1">
      <c r="O229" s="38">
        <v>215</v>
      </c>
      <c r="P229" s="40" t="s">
        <v>46</v>
      </c>
    </row>
    <row r="230" spans="15:16" ht="18" customHeight="1">
      <c r="O230" s="38">
        <v>216</v>
      </c>
      <c r="P230" s="40" t="s">
        <v>162</v>
      </c>
    </row>
    <row r="231" spans="15:16" ht="18" customHeight="1">
      <c r="O231" s="38">
        <v>217</v>
      </c>
      <c r="P231" s="40" t="s">
        <v>178</v>
      </c>
    </row>
    <row r="232" spans="15:16" ht="18" customHeight="1">
      <c r="O232" s="38">
        <v>218</v>
      </c>
      <c r="P232" s="40" t="s">
        <v>88</v>
      </c>
    </row>
    <row r="233" spans="15:16" ht="18" customHeight="1">
      <c r="O233" s="38">
        <v>219</v>
      </c>
      <c r="P233" s="40" t="s">
        <v>71</v>
      </c>
    </row>
    <row r="234" spans="15:16" ht="18" customHeight="1">
      <c r="O234" s="38">
        <v>220</v>
      </c>
      <c r="P234" s="40" t="s">
        <v>100</v>
      </c>
    </row>
    <row r="235" spans="15:16" ht="18" customHeight="1">
      <c r="O235" s="38">
        <v>221</v>
      </c>
      <c r="P235" s="40" t="s">
        <v>118</v>
      </c>
    </row>
    <row r="236" spans="15:16" ht="18" customHeight="1">
      <c r="O236" s="38">
        <v>222</v>
      </c>
      <c r="P236" s="40" t="s">
        <v>129</v>
      </c>
    </row>
    <row r="237" spans="15:16" ht="18" customHeight="1">
      <c r="O237" s="38">
        <v>223</v>
      </c>
      <c r="P237" s="40" t="s">
        <v>141</v>
      </c>
    </row>
    <row r="238" spans="15:16" ht="18" customHeight="1">
      <c r="O238" s="38">
        <v>224</v>
      </c>
      <c r="P238" s="40" t="s">
        <v>154</v>
      </c>
    </row>
    <row r="239" spans="15:16" ht="18" customHeight="1">
      <c r="O239" s="38">
        <v>225</v>
      </c>
      <c r="P239" s="40" t="s">
        <v>203</v>
      </c>
    </row>
    <row r="240" spans="15:16" ht="18" customHeight="1">
      <c r="O240" s="38">
        <v>226</v>
      </c>
      <c r="P240" s="40" t="s">
        <v>206</v>
      </c>
    </row>
    <row r="241" spans="15:16" ht="18" customHeight="1">
      <c r="O241" s="38">
        <v>227</v>
      </c>
      <c r="P241" s="40" t="s">
        <v>187</v>
      </c>
    </row>
    <row r="242" spans="15:16" ht="18" customHeight="1">
      <c r="O242" s="38">
        <v>228</v>
      </c>
      <c r="P242" s="40" t="s">
        <v>221</v>
      </c>
    </row>
    <row r="243" spans="15:16" ht="18" customHeight="1">
      <c r="O243" s="38">
        <v>229</v>
      </c>
      <c r="P243" s="40" t="s">
        <v>3</v>
      </c>
    </row>
    <row r="244" spans="15:16" ht="18" customHeight="1">
      <c r="O244" s="38">
        <v>230</v>
      </c>
      <c r="P244" s="40" t="s">
        <v>212</v>
      </c>
    </row>
    <row r="245" spans="15:16" ht="18" customHeight="1">
      <c r="O245" s="38">
        <v>231</v>
      </c>
      <c r="P245" s="40" t="s">
        <v>215</v>
      </c>
    </row>
    <row r="246" spans="15:16" ht="18" customHeight="1">
      <c r="O246" s="38">
        <v>232</v>
      </c>
      <c r="P246" s="40" t="s">
        <v>72</v>
      </c>
    </row>
    <row r="247" spans="15:16" ht="15" thickBot="1">
      <c r="O247" s="37">
        <v>233</v>
      </c>
      <c r="P247" s="41" t="s">
        <v>78</v>
      </c>
    </row>
  </sheetData>
  <sheetProtection/>
  <mergeCells count="2">
    <mergeCell ref="O1:P1"/>
    <mergeCell ref="C24:E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">
      <selection activeCell="D10" sqref="D9:D10"/>
    </sheetView>
  </sheetViews>
  <sheetFormatPr defaultColWidth="9.33203125" defaultRowHeight="11.25"/>
  <cols>
    <col min="1" max="1" width="5.16015625" style="0" customWidth="1"/>
    <col min="2" max="2" width="26.83203125" style="3" customWidth="1"/>
    <col min="3" max="3" width="43.33203125" style="23" customWidth="1"/>
    <col min="4" max="16" width="17.5" style="3" customWidth="1"/>
  </cols>
  <sheetData>
    <row r="1" ht="33.75" customHeight="1" thickBot="1"/>
    <row r="2" spans="2:16" s="3" customFormat="1" ht="33.75" customHeight="1">
      <c r="B2" s="25" t="s">
        <v>228</v>
      </c>
      <c r="C2" s="26" t="s">
        <v>229</v>
      </c>
      <c r="D2" s="10" t="s">
        <v>238</v>
      </c>
      <c r="E2" s="10" t="s">
        <v>239</v>
      </c>
      <c r="F2" s="10" t="s">
        <v>240</v>
      </c>
      <c r="G2" s="10" t="s">
        <v>241</v>
      </c>
      <c r="H2" s="10" t="s">
        <v>242</v>
      </c>
      <c r="I2" s="10" t="s">
        <v>243</v>
      </c>
      <c r="J2" s="10" t="s">
        <v>244</v>
      </c>
      <c r="K2" s="10" t="s">
        <v>245</v>
      </c>
      <c r="L2" s="10" t="s">
        <v>246</v>
      </c>
      <c r="M2" s="10" t="s">
        <v>247</v>
      </c>
      <c r="N2" s="10" t="s">
        <v>248</v>
      </c>
      <c r="O2" s="10" t="s">
        <v>249</v>
      </c>
      <c r="P2" s="11" t="s">
        <v>250</v>
      </c>
    </row>
    <row r="3" spans="2:16" s="18" customFormat="1" ht="40.5" customHeight="1">
      <c r="B3" s="22">
        <f>+'グラフ作成'!O3</f>
        <v>3</v>
      </c>
      <c r="C3" s="31" t="str">
        <f>VLOOKUP($B$3,'合計特殊出生率'!$A$3:$P$235,3,0)</f>
        <v>Algeria</v>
      </c>
      <c r="D3" s="27">
        <f>VLOOKUP($B$3,'合計特殊出生率'!$A$3:$P$235,4)</f>
        <v>7.278</v>
      </c>
      <c r="E3" s="27">
        <f>VLOOKUP($B$3,'合計特殊出生率'!$A$3:$P$235,5)</f>
        <v>7.384</v>
      </c>
      <c r="F3" s="27">
        <f>VLOOKUP($B$3,'合計特殊出生率'!$A$3:$P$235,6)</f>
        <v>7.648</v>
      </c>
      <c r="G3" s="27">
        <f>VLOOKUP($B$3,'合計特殊出生率'!$A$3:$P$235,7)</f>
        <v>7.648</v>
      </c>
      <c r="H3" s="27">
        <f>VLOOKUP($B$3,'合計特殊出生率'!$A$3:$P$235,8)</f>
        <v>7.572</v>
      </c>
      <c r="I3" s="27">
        <f>VLOOKUP($B$3,'合計特殊出生率'!$A$3:$P$235,9)</f>
        <v>7.175</v>
      </c>
      <c r="J3" s="27">
        <f>VLOOKUP($B$3,'合計特殊出生率'!$A$3:$P$235,10)</f>
        <v>6.315</v>
      </c>
      <c r="K3" s="27">
        <f>VLOOKUP($B$3,'合計特殊出生率'!$A$3:$P$235,11)</f>
        <v>5.302</v>
      </c>
      <c r="L3" s="27">
        <f>VLOOKUP($B$3,'合計特殊出生率'!$A$3:$P$235,12)</f>
        <v>4.12</v>
      </c>
      <c r="M3" s="27">
        <f>VLOOKUP($B$3,'合計特殊出生率'!$A$3:$P$235,13)</f>
        <v>2.885</v>
      </c>
      <c r="N3" s="27">
        <f>VLOOKUP($B$3,'合計特殊出生率'!$A$3:$P$235,14)</f>
        <v>2.3843</v>
      </c>
      <c r="O3" s="27">
        <f>VLOOKUP($B$3,'合計特殊出生率'!$A$3:$P$235,15)</f>
        <v>2.724</v>
      </c>
      <c r="P3" s="28">
        <f>VLOOKUP($B$3,'合計特殊出生率'!$A$3:$P$235,16)</f>
        <v>2.928</v>
      </c>
    </row>
    <row r="4" spans="2:16" s="18" customFormat="1" ht="40.5" customHeight="1">
      <c r="B4" s="22">
        <f>+'グラフ作成'!O5</f>
        <v>91</v>
      </c>
      <c r="C4" s="31" t="str">
        <f>VLOOKUP($B$4,'合計特殊出生率'!$A$3:$P$235,3)</f>
        <v>Japan</v>
      </c>
      <c r="D4" s="27">
        <f>VLOOKUP($B$4,'合計特殊出生率'!$A$3:$P$235,4)</f>
        <v>2.999</v>
      </c>
      <c r="E4" s="27">
        <f>VLOOKUP($B$4,'合計特殊出生率'!$A$3:$P$235,5)</f>
        <v>2.155</v>
      </c>
      <c r="F4" s="27">
        <f>VLOOKUP($B$4,'合計特殊出生率'!$A$3:$P$235,6)</f>
        <v>1.986</v>
      </c>
      <c r="G4" s="27">
        <f>VLOOKUP($B$4,'合計特殊出生率'!$A$3:$P$235,7)</f>
        <v>2.02</v>
      </c>
      <c r="H4" s="27">
        <f>VLOOKUP($B$4,'合計特殊出生率'!$A$3:$P$235,8)</f>
        <v>2.134</v>
      </c>
      <c r="I4" s="27">
        <f>VLOOKUP($B$4,'合計特殊出生率'!$A$3:$P$235,9)</f>
        <v>1.831</v>
      </c>
      <c r="J4" s="27">
        <f>VLOOKUP($B$4,'合計特殊出生率'!$A$3:$P$235,10)</f>
        <v>1.752</v>
      </c>
      <c r="K4" s="27">
        <f>VLOOKUP($B$4,'合計特殊出生率'!$A$3:$P$235,11)</f>
        <v>1.664</v>
      </c>
      <c r="L4" s="27">
        <f>VLOOKUP($B$4,'合計特殊出生率'!$A$3:$P$235,12)</f>
        <v>1.476</v>
      </c>
      <c r="M4" s="27">
        <f>VLOOKUP($B$4,'合計特殊出生率'!$A$3:$P$235,12)</f>
        <v>1.476</v>
      </c>
      <c r="N4" s="27">
        <f>VLOOKUP($B$4,'合計特殊出生率'!$A$3:$P$235,13)</f>
        <v>1.369</v>
      </c>
      <c r="O4" s="27">
        <f>VLOOKUP($B$4,'合計特殊出生率'!$A$3:$P$235,14)</f>
        <v>1.298</v>
      </c>
      <c r="P4" s="28">
        <f>VLOOKUP($B$4,'合計特殊出生率'!$A$3:$P$235,15)</f>
        <v>1.3388</v>
      </c>
    </row>
    <row r="5" spans="2:16" s="32" customFormat="1" ht="40.5" customHeight="1">
      <c r="B5" s="22">
        <f>+'グラフ作成'!O7</f>
        <v>202</v>
      </c>
      <c r="C5" s="31" t="str">
        <f>VLOOKUP($B$5,'合計特殊出生率'!$A$3:$P$235,3)</f>
        <v>WORLD</v>
      </c>
      <c r="D5" s="27">
        <f>VLOOKUP($B$5,'合計特殊出生率'!$A$3:$P$235,4)</f>
        <v>4.96157115250339</v>
      </c>
      <c r="E5" s="27">
        <f>VLOOKUP($B$5,'合計特殊出生率'!$A$3:$P$235,5)</f>
        <v>4.89866527788125</v>
      </c>
      <c r="F5" s="27">
        <f>VLOOKUP($B$5,'合計特殊出生率'!$A$3:$P$235,6)</f>
        <v>5.02437944168009</v>
      </c>
      <c r="G5" s="27">
        <f>VLOOKUP($B$5,'合計特殊出生率'!$A$3:$P$235,7)</f>
        <v>4.92220199062706</v>
      </c>
      <c r="H5" s="27">
        <f>VLOOKUP($B$5,'合計特殊出生率'!$A$3:$P$235,8)</f>
        <v>4.47547847529707</v>
      </c>
      <c r="I5" s="27">
        <f>VLOOKUP($B$5,'合計特殊出生率'!$A$3:$P$235,9)</f>
        <v>3.8651950630459</v>
      </c>
      <c r="J5" s="27">
        <f>VLOOKUP($B$5,'合計特殊出生率'!$A$3:$P$235,10)</f>
        <v>3.59181634579919</v>
      </c>
      <c r="K5" s="27">
        <f>VLOOKUP($B$5,'合計特殊出生率'!$A$3:$P$235,11)</f>
        <v>3.44681116362334</v>
      </c>
      <c r="L5" s="27">
        <f>VLOOKUP($B$5,'合計特殊出生率'!$A$3:$P$235,12)</f>
        <v>3.04461604918338</v>
      </c>
      <c r="M5" s="27">
        <f>VLOOKUP($B$5,'合計特殊出生率'!$A$3:$P$235,13)</f>
        <v>2.7419319845544</v>
      </c>
      <c r="N5" s="27">
        <f>VLOOKUP($B$5,'合計特殊出生率'!$A$3:$P$235,14)</f>
        <v>2.62161685535691</v>
      </c>
      <c r="O5" s="27">
        <f>VLOOKUP($B$5,'合計特殊出生率'!$A$3:$P$235,15)</f>
        <v>2.55678855792867</v>
      </c>
      <c r="P5" s="28">
        <f>VLOOKUP($B$5,'合計特殊出生率'!$A$3:$P$235,16)</f>
        <v>2.51129034402101</v>
      </c>
    </row>
    <row r="6" spans="2:16" s="32" customFormat="1" ht="40.5" customHeight="1">
      <c r="B6" s="22">
        <f>+'グラフ作成'!O9</f>
        <v>59</v>
      </c>
      <c r="C6" s="31" t="str">
        <f>VLOOKUP($B$6,'合計特殊出生率'!$A$3:$P$235,3)</f>
        <v>France</v>
      </c>
      <c r="D6" s="27">
        <f>VLOOKUP($B$6,'合計特殊出生率'!$A$3:$P$235,4)</f>
        <v>2.7472</v>
      </c>
      <c r="E6" s="27">
        <f>VLOOKUP($B$6,'合計特殊出生率'!$A$3:$P$235,5)</f>
        <v>2.6894</v>
      </c>
      <c r="F6" s="27">
        <f>VLOOKUP($B$6,'合計特殊出生率'!$A$3:$P$235,6)</f>
        <v>2.8318</v>
      </c>
      <c r="G6" s="27">
        <f>VLOOKUP($B$6,'合計特殊出生率'!$A$3:$P$235,7)</f>
        <v>2.6391</v>
      </c>
      <c r="H6" s="27">
        <f>VLOOKUP($B$6,'合計特殊出生率'!$A$3:$P$235,8)</f>
        <v>2.3004</v>
      </c>
      <c r="I6" s="27">
        <f>VLOOKUP($B$6,'合計特殊出生率'!$A$3:$P$235,9)</f>
        <v>1.861</v>
      </c>
      <c r="J6" s="27">
        <f>VLOOKUP($B$6,'合計特殊出生率'!$A$3:$P$235,10)</f>
        <v>1.8653</v>
      </c>
      <c r="K6" s="27">
        <f>VLOOKUP($B$6,'合計特殊出生率'!$A$3:$P$235,11)</f>
        <v>1.805</v>
      </c>
      <c r="L6" s="27">
        <f>VLOOKUP($B$6,'合計特殊出生率'!$A$3:$P$235,12)</f>
        <v>1.7149</v>
      </c>
      <c r="M6" s="27">
        <f>VLOOKUP($B$6,'合計特殊出生率'!$A$3:$P$235,13)</f>
        <v>1.7621</v>
      </c>
      <c r="N6" s="27">
        <f>VLOOKUP($B$6,'合計特殊出生率'!$A$3:$P$235,14)</f>
        <v>1.8823</v>
      </c>
      <c r="O6" s="27">
        <f>VLOOKUP($B$6,'合計特殊出生率'!$A$3:$P$235,15)</f>
        <v>1.972</v>
      </c>
      <c r="P6" s="28">
        <f>VLOOKUP($B$6,'合計特殊出生率'!$A$3:$P$235,16)</f>
        <v>1.9982</v>
      </c>
    </row>
    <row r="7" spans="2:16" s="32" customFormat="1" ht="40.5" customHeight="1" thickBot="1">
      <c r="B7" s="17">
        <f>+'グラフ作成'!O11</f>
        <v>36</v>
      </c>
      <c r="C7" s="33" t="str">
        <f>VLOOKUP($B$7,'合計特殊出生率'!$A$3:$P$235,3)</f>
        <v>China</v>
      </c>
      <c r="D7" s="29">
        <f>VLOOKUP($B$7,'合計特殊出生率'!$A$3:$P$235,4)</f>
        <v>6.107</v>
      </c>
      <c r="E7" s="29">
        <f>VLOOKUP($B$7,'合計特殊出生率'!$A$3:$P$235,5)</f>
        <v>5.476</v>
      </c>
      <c r="F7" s="29">
        <f>VLOOKUP($B$7,'合計特殊出生率'!$A$3:$P$235,6)</f>
        <v>6.15</v>
      </c>
      <c r="G7" s="29">
        <f>VLOOKUP($B$7,'合計特殊出生率'!$A$3:$P$235,7)</f>
        <v>6.3</v>
      </c>
      <c r="H7" s="29">
        <f>VLOOKUP($B$7,'合計特殊出生率'!$A$3:$P$235,8)</f>
        <v>4.85</v>
      </c>
      <c r="I7" s="29">
        <f>VLOOKUP($B$7,'合計特殊出生率'!$A$3:$P$235,9)</f>
        <v>3.0138</v>
      </c>
      <c r="J7" s="29">
        <f>VLOOKUP($B$7,'合計特殊出生率'!$A$3:$P$235,10)</f>
        <v>2.52</v>
      </c>
      <c r="K7" s="29">
        <f>VLOOKUP($B$7,'合計特殊出生率'!$A$3:$P$235,11)</f>
        <v>2.75</v>
      </c>
      <c r="L7" s="29">
        <f>VLOOKUP($B$7,'合計特殊出生率'!$A$3:$P$235,12)</f>
        <v>2</v>
      </c>
      <c r="M7" s="29">
        <f>VLOOKUP($B$7,'合計特殊出生率'!$A$3:$P$235,13)</f>
        <v>1.48</v>
      </c>
      <c r="N7" s="29">
        <f>VLOOKUP($B$7,'合計特殊出生率'!$A$3:$P$235,14)</f>
        <v>1.5</v>
      </c>
      <c r="O7" s="29">
        <f>VLOOKUP($B$7,'合計特殊出生率'!$A$3:$P$235,15)</f>
        <v>1.53</v>
      </c>
      <c r="P7" s="30">
        <f>VLOOKUP($B$7,'合計特殊出生率'!$A$3:$P$235,16)</f>
        <v>1.55</v>
      </c>
    </row>
    <row r="8" spans="2:16" s="20" customFormat="1" ht="30.75" customHeight="1">
      <c r="B8" s="19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s="20" customFormat="1" ht="21">
      <c r="B9" s="19"/>
      <c r="C9" s="2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20" customFormat="1" ht="21">
      <c r="B10" s="19"/>
      <c r="C10" s="2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20" customFormat="1" ht="21">
      <c r="B11" s="19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s="20" customFormat="1" ht="21">
      <c r="B12" s="19"/>
      <c r="C12" s="2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2:16" s="20" customFormat="1" ht="21">
      <c r="B13" s="19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20" customFormat="1" ht="21">
      <c r="B14" s="19"/>
      <c r="C14" s="2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20" customFormat="1" ht="21">
      <c r="B15" s="19"/>
      <c r="C15" s="2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20" customFormat="1" ht="21">
      <c r="B16" s="19"/>
      <c r="C16" s="2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s="20" customFormat="1" ht="21">
      <c r="B17" s="19"/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s="20" customFormat="1" ht="21">
      <c r="B18" s="19"/>
      <c r="C18" s="2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s="20" customFormat="1" ht="21">
      <c r="B19" s="19"/>
      <c r="C19" s="2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s="20" customFormat="1" ht="21">
      <c r="B20" s="19"/>
      <c r="C20" s="2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s="20" customFormat="1" ht="21">
      <c r="B21" s="19"/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s="20" customFormat="1" ht="21">
      <c r="B22" s="19"/>
      <c r="C22" s="2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s="20" customFormat="1" ht="21">
      <c r="B23" s="19"/>
      <c r="C23" s="2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s="20" customFormat="1" ht="21">
      <c r="B24" s="19"/>
      <c r="C24" s="2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s="20" customFormat="1" ht="21">
      <c r="B25" s="19"/>
      <c r="C25" s="2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s="20" customFormat="1" ht="21">
      <c r="B26" s="19"/>
      <c r="C26" s="2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s="20" customFormat="1" ht="21">
      <c r="B27" s="19"/>
      <c r="C27" s="2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s="20" customFormat="1" ht="21">
      <c r="B28" s="19"/>
      <c r="C28" s="2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s="20" customFormat="1" ht="21">
      <c r="B29" s="19"/>
      <c r="C29" s="2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s="20" customFormat="1" ht="21">
      <c r="B30" s="19"/>
      <c r="C30" s="2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s="20" customFormat="1" ht="21">
      <c r="B31" s="19"/>
      <c r="C31" s="2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s="20" customFormat="1" ht="21">
      <c r="B32" s="19"/>
      <c r="C32" s="2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s="20" customFormat="1" ht="21">
      <c r="B33" s="19"/>
      <c r="C33" s="2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s="20" customFormat="1" ht="21">
      <c r="B34" s="19"/>
      <c r="C34" s="2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s="20" customFormat="1" ht="21">
      <c r="B35" s="19"/>
      <c r="C35" s="2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s="20" customFormat="1" ht="21">
      <c r="B36" s="19"/>
      <c r="C36" s="2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6" s="20" customFormat="1" ht="21">
      <c r="B37" s="19"/>
      <c r="C37" s="2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s="20" customFormat="1" ht="21">
      <c r="B38" s="19"/>
      <c r="C38" s="2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s="20" customFormat="1" ht="21">
      <c r="B39" s="19"/>
      <c r="C39" s="2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s="20" customFormat="1" ht="21">
      <c r="B40" s="19"/>
      <c r="C40" s="2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s="20" customFormat="1" ht="21">
      <c r="B41" s="19"/>
      <c r="C41" s="2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2:16" s="20" customFormat="1" ht="21">
      <c r="B42" s="19"/>
      <c r="C42" s="2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Gerland</dc:creator>
  <cp:keywords/>
  <dc:description/>
  <cp:lastModifiedBy>田中隆志</cp:lastModifiedBy>
  <cp:lastPrinted>2015-10-02T01:57:57Z</cp:lastPrinted>
  <dcterms:created xsi:type="dcterms:W3CDTF">2011-05-10T17:55:57Z</dcterms:created>
  <dcterms:modified xsi:type="dcterms:W3CDTF">2017-04-30T07:14:12Z</dcterms:modified>
  <cp:category/>
  <cp:version/>
  <cp:contentType/>
  <cp:contentStatus/>
</cp:coreProperties>
</file>